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" activeTab="4"/>
  </bookViews>
  <sheets>
    <sheet name="MCH Level status_NGL" sheetId="5" r:id="rId1"/>
    <sheet name="Target L3" sheetId="9" r:id="rId2"/>
    <sheet name="Target L2" sheetId="6" r:id="rId3"/>
    <sheet name="Target L1" sheetId="10" r:id="rId4"/>
    <sheet name="Target SC" sheetId="11" r:id="rId5"/>
  </sheets>
  <definedNames>
    <definedName name="_xlnm.Print_Area" localSheetId="3">'Target L1'!$A$1:$J$30</definedName>
    <definedName name="_xlnm.Print_Area" localSheetId="2">'Target L2'!$A$1:$N$35</definedName>
    <definedName name="_xlnm.Print_Area" localSheetId="1">'Target L3'!$A$1:$N$43</definedName>
  </definedNames>
  <calcPr calcId="145621"/>
</workbook>
</file>

<file path=xl/calcChain.xml><?xml version="1.0" encoding="utf-8"?>
<calcChain xmlns="http://schemas.openxmlformats.org/spreadsheetml/2006/main">
  <c r="I9" i="10" l="1"/>
  <c r="J11" i="6"/>
  <c r="J9" i="6"/>
  <c r="J28" i="6"/>
  <c r="L8" i="6"/>
  <c r="F21" i="6"/>
  <c r="J30" i="9"/>
  <c r="L29" i="9"/>
  <c r="J28" i="9"/>
  <c r="F42" i="9"/>
  <c r="E15" i="9" l="1"/>
  <c r="J12" i="9"/>
  <c r="J10" i="9"/>
  <c r="L9" i="9"/>
  <c r="J9" i="9"/>
  <c r="J8" i="9"/>
  <c r="H8" i="9"/>
</calcChain>
</file>

<file path=xl/sharedStrings.xml><?xml version="1.0" encoding="utf-8"?>
<sst xmlns="http://schemas.openxmlformats.org/spreadsheetml/2006/main" count="387" uniqueCount="112">
  <si>
    <t>Sr. No.</t>
  </si>
  <si>
    <t>Type of Health Institution</t>
  </si>
  <si>
    <t>Total</t>
  </si>
  <si>
    <t>Level III</t>
  </si>
  <si>
    <t>Level II</t>
  </si>
  <si>
    <t>Level I</t>
  </si>
  <si>
    <t>Total MCH</t>
  </si>
  <si>
    <t>District Hospital</t>
  </si>
  <si>
    <t>CHCs</t>
  </si>
  <si>
    <t>PHCs</t>
  </si>
  <si>
    <t>SCs</t>
  </si>
  <si>
    <t>MKG</t>
  </si>
  <si>
    <t>DMR</t>
  </si>
  <si>
    <t>Mon</t>
  </si>
  <si>
    <t>TSG</t>
  </si>
  <si>
    <t>WKA</t>
  </si>
  <si>
    <t>ZBO</t>
  </si>
  <si>
    <t>PHK</t>
  </si>
  <si>
    <t>LLG</t>
  </si>
  <si>
    <t>PRN</t>
  </si>
  <si>
    <t>KRE</t>
  </si>
  <si>
    <t>Sl. No</t>
  </si>
  <si>
    <t>Districts</t>
  </si>
  <si>
    <t>Acronyms</t>
  </si>
  <si>
    <t>Kohima</t>
  </si>
  <si>
    <t xml:space="preserve">Mokokchung </t>
  </si>
  <si>
    <t xml:space="preserve">Dimapur </t>
  </si>
  <si>
    <t xml:space="preserve">Tuensang </t>
  </si>
  <si>
    <t>Wokha</t>
  </si>
  <si>
    <t xml:space="preserve">Zunheboto </t>
  </si>
  <si>
    <t>Phek</t>
  </si>
  <si>
    <t xml:space="preserve">Longleng </t>
  </si>
  <si>
    <t>Peren</t>
  </si>
  <si>
    <t>Kiphire</t>
  </si>
  <si>
    <t>Number of Centers Designated as MCH centres are as shown in table below:-</t>
  </si>
  <si>
    <t xml:space="preserve">State: Nagaland </t>
  </si>
  <si>
    <t xml:space="preserve">MCH L1, L2 &amp; L3 facilities mapping. </t>
  </si>
  <si>
    <t>KMA/NHAK</t>
  </si>
  <si>
    <t>Level 3</t>
  </si>
  <si>
    <t>Level 2</t>
  </si>
  <si>
    <t>Level 1</t>
  </si>
  <si>
    <t>Dental</t>
  </si>
  <si>
    <t>AYUSH</t>
  </si>
  <si>
    <t>GNM</t>
  </si>
  <si>
    <t>ANM</t>
  </si>
  <si>
    <t>PHN</t>
  </si>
  <si>
    <t>Range of Technical staffs posted at various facilities/Levels</t>
  </si>
  <si>
    <t>CHCs 16</t>
  </si>
  <si>
    <t>SCs 65</t>
  </si>
  <si>
    <t xml:space="preserve">PHCs 37 </t>
  </si>
  <si>
    <t>CHCs 5</t>
  </si>
  <si>
    <t>DHs 11</t>
  </si>
  <si>
    <t>Performance parameters/Indicators</t>
  </si>
  <si>
    <t>No. of complicated pregnancy handled</t>
  </si>
  <si>
    <t>No. of MTP performed</t>
  </si>
  <si>
    <t>No. of CS performed/ assisted (EmOC/LSAS)</t>
  </si>
  <si>
    <t>No. of PNC complications treated/attended</t>
  </si>
  <si>
    <t>No. of sick  neonates/infants treated</t>
  </si>
  <si>
    <t>No of NSV performed</t>
  </si>
  <si>
    <t>No. of lap ligation performed</t>
  </si>
  <si>
    <t>No  of Tubectomy performed</t>
  </si>
  <si>
    <t>No. of minor operation performed</t>
  </si>
  <si>
    <t>No. of major operation performed/Assisted( other than LSCS)</t>
  </si>
  <si>
    <t>Number of OPD cases treated:</t>
  </si>
  <si>
    <t>Number of Indoor Patient attended:</t>
  </si>
  <si>
    <t>Number of sick neonates attended:</t>
  </si>
  <si>
    <t>Number of wound dressing/stitching done:</t>
  </si>
  <si>
    <t>Number of any ANC provided:</t>
  </si>
  <si>
    <t>Number of Home Deliveries conducted(SBA) :</t>
  </si>
  <si>
    <t>Number of Institutional deliveries conducted:</t>
  </si>
  <si>
    <t>Number of BCG Vaccination given at 0 months:</t>
  </si>
  <si>
    <t>Number of Measles vaccination given at 9 months:</t>
  </si>
  <si>
    <t>Number of VHND Conducted/attended :</t>
  </si>
  <si>
    <t>Number of monitoring &amp; supervisory visit of the LHVs/ANMs:</t>
  </si>
  <si>
    <t>Number of supervisory home visits:</t>
  </si>
  <si>
    <t>Number of Health education talk organised:</t>
  </si>
  <si>
    <t>No. of OPD</t>
  </si>
  <si>
    <t>No. of IPD</t>
  </si>
  <si>
    <t>No of restorative treatment</t>
  </si>
  <si>
    <t>i) Temporary filling</t>
  </si>
  <si>
    <t>ii) Permanent filling</t>
  </si>
  <si>
    <t>iii) RCT</t>
  </si>
  <si>
    <t>No. of Major surgery</t>
  </si>
  <si>
    <t>No. of Denture fixed</t>
  </si>
  <si>
    <t>No. of difficult labour cases handled  (ID)</t>
  </si>
  <si>
    <t xml:space="preserve">No. of  OPD </t>
  </si>
  <si>
    <t>No. of VHND  attended/conducted</t>
  </si>
  <si>
    <t>Facility wise</t>
  </si>
  <si>
    <t>Levels</t>
  </si>
  <si>
    <t>Targets/Deliverables</t>
  </si>
  <si>
    <t>Performance appraisal baseline Targets for Technical Staff under NRHM, H&amp;FW</t>
  </si>
  <si>
    <t>24X7 PHCs 33</t>
  </si>
  <si>
    <t>Specialists</t>
  </si>
  <si>
    <t>NA</t>
  </si>
  <si>
    <t>No. of Institutional delivery</t>
  </si>
  <si>
    <t>No. of IUCD inserted</t>
  </si>
  <si>
    <t>Mos/GDMOs_ MBBS</t>
  </si>
  <si>
    <t>No. of Institutional delivery handled/conducted</t>
  </si>
  <si>
    <t>No. of Institutional Delivery handled/conducted</t>
  </si>
  <si>
    <t>Mos</t>
  </si>
  <si>
    <t>IUCD  insertion/supervised</t>
  </si>
  <si>
    <t xml:space="preserve">No of ANC </t>
  </si>
  <si>
    <t>No. of ANC</t>
  </si>
  <si>
    <t>No. of Minor surgery/dental extraction</t>
  </si>
  <si>
    <t>IUCD insertion/supervised</t>
  </si>
  <si>
    <t>IUCD insertion/supervision</t>
  </si>
  <si>
    <t>Targets/
Deliverables</t>
  </si>
  <si>
    <t>No. of Minor surgery/Dental Extraction</t>
  </si>
  <si>
    <t>No. of any ANC</t>
  </si>
  <si>
    <t>IUCD insertion</t>
  </si>
  <si>
    <t>SCs 331</t>
  </si>
  <si>
    <t>Performance appraisal baseline Targets
 for Technical Staff under NRHM, H&amp;FW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</si>
</sst>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22222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5" borderId="7" xfId="0" applyFont="1" applyFill="1" applyBorder="1" applyAlignment="1">
      <alignment wrapText="1"/>
    </xf>
    <xf numFmtId="0" fontId="0" fillId="2" borderId="0" xfId="0" applyFill="1"/>
    <xf numFmtId="0" fontId="6" fillId="6" borderId="7" xfId="0" applyFont="1" applyFill="1" applyBorder="1" applyAlignment="1">
      <alignment wrapText="1"/>
    </xf>
    <xf numFmtId="0" fontId="0" fillId="6" borderId="7" xfId="0" applyFill="1" applyBorder="1" applyAlignment="1">
      <alignment wrapText="1"/>
    </xf>
    <xf numFmtId="0" fontId="8" fillId="7" borderId="7" xfId="0" applyFont="1" applyFill="1" applyBorder="1" applyAlignment="1">
      <alignment wrapText="1"/>
    </xf>
    <xf numFmtId="0" fontId="0" fillId="7" borderId="7" xfId="0" applyFill="1" applyBorder="1" applyAlignment="1">
      <alignment wrapText="1"/>
    </xf>
    <xf numFmtId="0" fontId="1" fillId="8" borderId="7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wrapText="1"/>
    </xf>
    <xf numFmtId="0" fontId="6" fillId="5" borderId="7" xfId="0" applyFont="1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1" fillId="0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1" fontId="0" fillId="2" borderId="10" xfId="0" applyNumberForma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1" fontId="0" fillId="2" borderId="7" xfId="0" applyNumberForma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0" fillId="4" borderId="7" xfId="0" applyFill="1" applyBorder="1" applyAlignment="1">
      <alignment horizontal="center" vertical="top" wrapText="1"/>
    </xf>
    <xf numFmtId="1" fontId="0" fillId="4" borderId="7" xfId="0" applyNumberForma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6" borderId="7" xfId="0" applyNumberFormat="1" applyFill="1" applyBorder="1" applyAlignment="1">
      <alignment horizontal="center" vertical="top" wrapText="1"/>
    </xf>
    <xf numFmtId="0" fontId="0" fillId="6" borderId="7" xfId="0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1" fontId="0" fillId="4" borderId="10" xfId="0" applyNumberForma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top" wrapText="1"/>
    </xf>
    <xf numFmtId="1" fontId="0" fillId="3" borderId="10" xfId="0" applyNumberForma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  <xf numFmtId="1" fontId="0" fillId="3" borderId="7" xfId="0" applyNumberForma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1" fontId="0" fillId="5" borderId="7" xfId="0" applyNumberFormat="1" applyFill="1" applyBorder="1" applyAlignment="1">
      <alignment horizontal="center" vertical="top" wrapText="1"/>
    </xf>
    <xf numFmtId="0" fontId="0" fillId="5" borderId="7" xfId="0" applyFill="1" applyBorder="1" applyAlignment="1">
      <alignment horizontal="center" vertical="top" wrapText="1"/>
    </xf>
    <xf numFmtId="0" fontId="6" fillId="5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6" fillId="6" borderId="10" xfId="0" applyFont="1" applyFill="1" applyBorder="1" applyAlignment="1">
      <alignment horizontal="center" vertical="top" wrapText="1"/>
    </xf>
    <xf numFmtId="1" fontId="0" fillId="6" borderId="10" xfId="0" applyNumberFormat="1" applyFill="1" applyBorder="1" applyAlignment="1">
      <alignment horizontal="center" vertical="top" wrapText="1"/>
    </xf>
    <xf numFmtId="0" fontId="8" fillId="6" borderId="10" xfId="0" applyFont="1" applyFill="1" applyBorder="1" applyAlignment="1">
      <alignment horizontal="center" vertical="top" wrapText="1"/>
    </xf>
    <xf numFmtId="0" fontId="6" fillId="6" borderId="7" xfId="0" applyFont="1" applyFill="1" applyBorder="1" applyAlignment="1">
      <alignment horizontal="center" vertical="top" wrapText="1"/>
    </xf>
    <xf numFmtId="0" fontId="8" fillId="6" borderId="7" xfId="0" applyFont="1" applyFill="1" applyBorder="1" applyAlignment="1">
      <alignment horizontal="center" vertical="top" wrapText="1"/>
    </xf>
    <xf numFmtId="0" fontId="1" fillId="8" borderId="7" xfId="0" applyFont="1" applyFill="1" applyBorder="1" applyAlignment="1">
      <alignment horizontal="center" vertical="top" wrapText="1"/>
    </xf>
    <xf numFmtId="0" fontId="1" fillId="6" borderId="7" xfId="0" applyFont="1" applyFill="1" applyBorder="1" applyAlignment="1">
      <alignment horizontal="center" wrapText="1"/>
    </xf>
    <xf numFmtId="0" fontId="0" fillId="3" borderId="7" xfId="0" applyFill="1" applyBorder="1" applyAlignment="1">
      <alignment horizontal="left" vertical="top" wrapText="1"/>
    </xf>
    <xf numFmtId="0" fontId="6" fillId="5" borderId="7" xfId="0" applyFont="1" applyFill="1" applyBorder="1" applyAlignment="1">
      <alignment vertical="top" wrapText="1"/>
    </xf>
    <xf numFmtId="0" fontId="0" fillId="5" borderId="7" xfId="0" applyFill="1" applyBorder="1" applyAlignment="1">
      <alignment horizontal="left" vertical="top" wrapText="1"/>
    </xf>
    <xf numFmtId="1" fontId="0" fillId="7" borderId="7" xfId="0" applyNumberFormat="1" applyFill="1" applyBorder="1" applyAlignment="1">
      <alignment horizontal="center" wrapText="1"/>
    </xf>
    <xf numFmtId="0" fontId="0" fillId="7" borderId="7" xfId="0" applyFill="1" applyBorder="1" applyAlignment="1">
      <alignment horizontal="center" wrapText="1"/>
    </xf>
    <xf numFmtId="0" fontId="0" fillId="6" borderId="7" xfId="0" applyFill="1" applyBorder="1" applyAlignment="1">
      <alignment horizontal="left" wrapText="1"/>
    </xf>
    <xf numFmtId="0" fontId="0" fillId="10" borderId="0" xfId="0" applyFill="1"/>
    <xf numFmtId="0" fontId="1" fillId="12" borderId="7" xfId="0" applyFont="1" applyFill="1" applyBorder="1" applyAlignment="1">
      <alignment horizontal="center" vertical="top" wrapText="1"/>
    </xf>
    <xf numFmtId="0" fontId="8" fillId="12" borderId="7" xfId="0" applyFont="1" applyFill="1" applyBorder="1" applyAlignment="1">
      <alignment wrapText="1"/>
    </xf>
    <xf numFmtId="1" fontId="0" fillId="12" borderId="7" xfId="0" applyNumberFormat="1" applyFill="1" applyBorder="1" applyAlignment="1">
      <alignment horizontal="center" wrapText="1"/>
    </xf>
    <xf numFmtId="0" fontId="0" fillId="12" borderId="7" xfId="0" applyFill="1" applyBorder="1" applyAlignment="1">
      <alignment wrapText="1"/>
    </xf>
    <xf numFmtId="0" fontId="0" fillId="12" borderId="7" xfId="0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8" borderId="7" xfId="0" applyFont="1" applyFill="1" applyBorder="1" applyAlignment="1">
      <alignment horizontal="center" vertical="top" wrapText="1"/>
    </xf>
    <xf numFmtId="0" fontId="1" fillId="8" borderId="8" xfId="0" applyFont="1" applyFill="1" applyBorder="1" applyAlignment="1">
      <alignment horizontal="center" vertical="top" wrapText="1"/>
    </xf>
    <xf numFmtId="0" fontId="1" fillId="8" borderId="11" xfId="0" applyFont="1" applyFill="1" applyBorder="1" applyAlignment="1">
      <alignment horizontal="center" vertical="top" wrapText="1"/>
    </xf>
    <xf numFmtId="0" fontId="1" fillId="9" borderId="7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top" wrapText="1"/>
    </xf>
    <xf numFmtId="0" fontId="1" fillId="9" borderId="0" xfId="0" applyFont="1" applyFill="1" applyBorder="1" applyAlignment="1">
      <alignment horizontal="center" vertical="top" wrapText="1"/>
    </xf>
    <xf numFmtId="0" fontId="1" fillId="8" borderId="14" xfId="0" applyFont="1" applyFill="1" applyBorder="1" applyAlignment="1">
      <alignment horizontal="center" vertical="top" wrapText="1"/>
    </xf>
    <xf numFmtId="0" fontId="1" fillId="8" borderId="15" xfId="0" applyFont="1" applyFill="1" applyBorder="1" applyAlignment="1">
      <alignment horizontal="center" vertical="top" wrapText="1"/>
    </xf>
    <xf numFmtId="0" fontId="1" fillId="6" borderId="7" xfId="0" applyFont="1" applyFill="1" applyBorder="1" applyAlignment="1">
      <alignment horizont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top" wrapText="1"/>
    </xf>
    <xf numFmtId="0" fontId="1" fillId="8" borderId="10" xfId="0" applyFont="1" applyFill="1" applyBorder="1" applyAlignment="1">
      <alignment horizontal="center" vertical="top" wrapText="1"/>
    </xf>
    <xf numFmtId="0" fontId="1" fillId="12" borderId="9" xfId="0" applyFont="1" applyFill="1" applyBorder="1" applyAlignment="1">
      <alignment horizontal="center" vertical="center" wrapText="1"/>
    </xf>
    <xf numFmtId="0" fontId="1" fillId="12" borderId="16" xfId="0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center" vertical="center" wrapText="1"/>
    </xf>
    <xf numFmtId="0" fontId="1" fillId="11" borderId="8" xfId="0" applyFont="1" applyFill="1" applyBorder="1" applyAlignment="1">
      <alignment horizontal="left" wrapText="1"/>
    </xf>
    <xf numFmtId="0" fontId="1" fillId="11" borderId="12" xfId="0" applyFont="1" applyFill="1" applyBorder="1" applyAlignment="1">
      <alignment horizontal="left" wrapText="1"/>
    </xf>
    <xf numFmtId="0" fontId="1" fillId="11" borderId="11" xfId="0" applyFont="1" applyFill="1" applyBorder="1" applyAlignment="1">
      <alignment horizontal="left" wrapText="1"/>
    </xf>
    <xf numFmtId="0" fontId="1" fillId="12" borderId="7" xfId="0" applyFont="1" applyFill="1" applyBorder="1" applyAlignment="1">
      <alignment horizontal="center" vertical="top" wrapText="1"/>
    </xf>
    <xf numFmtId="0" fontId="1" fillId="12" borderId="9" xfId="0" applyFont="1" applyFill="1" applyBorder="1" applyAlignment="1">
      <alignment horizontal="center" vertical="top" wrapText="1"/>
    </xf>
    <xf numFmtId="0" fontId="1" fillId="12" borderId="1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workbookViewId="0">
      <selection activeCell="I15" sqref="I15"/>
    </sheetView>
  </sheetViews>
  <sheetFormatPr defaultRowHeight="15" x14ac:dyDescent="0.25"/>
  <cols>
    <col min="1" max="2" width="9.140625" style="10"/>
    <col min="3" max="3" width="6.7109375" style="10" customWidth="1"/>
    <col min="4" max="5" width="16.28515625" style="10" customWidth="1"/>
    <col min="6" max="7" width="9.140625" style="10"/>
    <col min="8" max="8" width="7.85546875" style="10" customWidth="1"/>
    <col min="9" max="9" width="15.7109375" style="10" customWidth="1"/>
    <col min="10" max="10" width="11.5703125" style="10" customWidth="1"/>
    <col min="11" max="11" width="11.7109375" style="10" customWidth="1"/>
    <col min="12" max="12" width="10.7109375" style="10" customWidth="1"/>
    <col min="13" max="13" width="11" style="10" customWidth="1"/>
    <col min="14" max="14" width="12.140625" style="10" customWidth="1"/>
    <col min="15" max="16384" width="9.140625" style="10"/>
  </cols>
  <sheetData>
    <row r="1" spans="2:14" ht="15.75" x14ac:dyDescent="0.25">
      <c r="B1" s="9"/>
      <c r="C1" s="83" t="s">
        <v>35</v>
      </c>
      <c r="D1" s="83"/>
      <c r="E1" s="83"/>
    </row>
    <row r="2" spans="2:14" ht="16.5" thickBot="1" x14ac:dyDescent="0.3">
      <c r="B2" s="9"/>
      <c r="C2" s="84" t="s">
        <v>36</v>
      </c>
      <c r="D2" s="84"/>
      <c r="E2" s="84"/>
    </row>
    <row r="3" spans="2:14" ht="32.25" thickBot="1" x14ac:dyDescent="0.3">
      <c r="B3" s="9"/>
      <c r="C3" s="11" t="s">
        <v>21</v>
      </c>
      <c r="D3" s="12" t="s">
        <v>22</v>
      </c>
      <c r="E3" s="12" t="s">
        <v>23</v>
      </c>
      <c r="H3" s="87" t="s">
        <v>34</v>
      </c>
      <c r="I3" s="87"/>
      <c r="J3" s="87"/>
      <c r="K3" s="87"/>
      <c r="L3" s="87"/>
      <c r="M3" s="87"/>
      <c r="N3" s="87"/>
    </row>
    <row r="4" spans="2:14" ht="32.25" thickBot="1" x14ac:dyDescent="0.3">
      <c r="B4" s="9"/>
      <c r="C4" s="13">
        <v>1</v>
      </c>
      <c r="D4" s="14" t="s">
        <v>24</v>
      </c>
      <c r="E4" s="14" t="s">
        <v>37</v>
      </c>
      <c r="H4" s="2" t="s">
        <v>0</v>
      </c>
      <c r="I4" s="3" t="s">
        <v>1</v>
      </c>
      <c r="J4" s="3" t="s">
        <v>2</v>
      </c>
      <c r="K4" s="4" t="s">
        <v>3</v>
      </c>
      <c r="L4" s="4" t="s">
        <v>4</v>
      </c>
      <c r="M4" s="4" t="s">
        <v>5</v>
      </c>
      <c r="N4" s="4" t="s">
        <v>6</v>
      </c>
    </row>
    <row r="5" spans="2:14" ht="32.25" thickBot="1" x14ac:dyDescent="0.3">
      <c r="B5" s="9"/>
      <c r="C5" s="13">
        <v>2</v>
      </c>
      <c r="D5" s="14" t="s">
        <v>25</v>
      </c>
      <c r="E5" s="14" t="s">
        <v>11</v>
      </c>
      <c r="H5" s="5">
        <v>1</v>
      </c>
      <c r="I5" s="8" t="s">
        <v>7</v>
      </c>
      <c r="J5" s="6">
        <v>11</v>
      </c>
      <c r="K5" s="6">
        <v>11</v>
      </c>
      <c r="L5" s="6">
        <v>0</v>
      </c>
      <c r="M5" s="6">
        <v>0</v>
      </c>
      <c r="N5" s="6">
        <v>11</v>
      </c>
    </row>
    <row r="6" spans="2:14" ht="16.5" thickBot="1" x14ac:dyDescent="0.3">
      <c r="B6" s="9"/>
      <c r="C6" s="13">
        <v>3</v>
      </c>
      <c r="D6" s="14" t="s">
        <v>26</v>
      </c>
      <c r="E6" s="14" t="s">
        <v>12</v>
      </c>
      <c r="H6" s="5">
        <v>2</v>
      </c>
      <c r="I6" s="8" t="s">
        <v>8</v>
      </c>
      <c r="J6" s="6">
        <v>21</v>
      </c>
      <c r="K6" s="6">
        <v>5</v>
      </c>
      <c r="L6" s="6">
        <v>16</v>
      </c>
      <c r="M6" s="6">
        <v>0</v>
      </c>
      <c r="N6" s="6">
        <v>21</v>
      </c>
    </row>
    <row r="7" spans="2:14" ht="16.5" thickBot="1" x14ac:dyDescent="0.3">
      <c r="B7" s="9"/>
      <c r="C7" s="13">
        <v>4</v>
      </c>
      <c r="D7" s="14" t="s">
        <v>13</v>
      </c>
      <c r="E7" s="14" t="s">
        <v>13</v>
      </c>
      <c r="H7" s="5">
        <v>3</v>
      </c>
      <c r="I7" s="8" t="s">
        <v>9</v>
      </c>
      <c r="J7" s="6">
        <v>126</v>
      </c>
      <c r="K7" s="6">
        <v>0</v>
      </c>
      <c r="L7" s="6">
        <v>33</v>
      </c>
      <c r="M7" s="6">
        <v>37</v>
      </c>
      <c r="N7" s="6">
        <v>37</v>
      </c>
    </row>
    <row r="8" spans="2:14" ht="16.5" thickBot="1" x14ac:dyDescent="0.3">
      <c r="B8" s="9"/>
      <c r="C8" s="13">
        <v>5</v>
      </c>
      <c r="D8" s="14" t="s">
        <v>27</v>
      </c>
      <c r="E8" s="14" t="s">
        <v>14</v>
      </c>
      <c r="H8" s="5">
        <v>4</v>
      </c>
      <c r="I8" s="8" t="s">
        <v>10</v>
      </c>
      <c r="J8" s="6">
        <v>396</v>
      </c>
      <c r="K8" s="6">
        <v>0</v>
      </c>
      <c r="L8" s="6">
        <v>0</v>
      </c>
      <c r="M8" s="6">
        <v>65</v>
      </c>
      <c r="N8" s="6">
        <v>65</v>
      </c>
    </row>
    <row r="9" spans="2:14" ht="16.5" thickBot="1" x14ac:dyDescent="0.3">
      <c r="B9" s="9"/>
      <c r="C9" s="13">
        <v>6</v>
      </c>
      <c r="D9" s="14" t="s">
        <v>28</v>
      </c>
      <c r="E9" s="14" t="s">
        <v>15</v>
      </c>
      <c r="H9" s="85" t="s">
        <v>2</v>
      </c>
      <c r="I9" s="86"/>
      <c r="J9" s="7">
        <v>554</v>
      </c>
      <c r="K9" s="7">
        <v>16</v>
      </c>
      <c r="L9" s="7">
        <v>49</v>
      </c>
      <c r="M9" s="7">
        <v>136</v>
      </c>
      <c r="N9" s="7">
        <v>201</v>
      </c>
    </row>
    <row r="10" spans="2:14" ht="16.5" thickBot="1" x14ac:dyDescent="0.3">
      <c r="B10" s="9"/>
      <c r="C10" s="13">
        <v>7</v>
      </c>
      <c r="D10" s="14" t="s">
        <v>29</v>
      </c>
      <c r="E10" s="14" t="s">
        <v>16</v>
      </c>
    </row>
    <row r="11" spans="2:14" ht="16.5" thickBot="1" x14ac:dyDescent="0.3">
      <c r="B11" s="9"/>
      <c r="C11" s="13">
        <v>8</v>
      </c>
      <c r="D11" s="14" t="s">
        <v>30</v>
      </c>
      <c r="E11" s="14" t="s">
        <v>17</v>
      </c>
    </row>
    <row r="12" spans="2:14" ht="16.5" thickBot="1" x14ac:dyDescent="0.3">
      <c r="B12" s="9"/>
      <c r="C12" s="13">
        <v>9</v>
      </c>
      <c r="D12" s="14" t="s">
        <v>31</v>
      </c>
      <c r="E12" s="14" t="s">
        <v>18</v>
      </c>
    </row>
    <row r="13" spans="2:14" ht="16.5" thickBot="1" x14ac:dyDescent="0.3">
      <c r="B13" s="9"/>
      <c r="C13" s="13">
        <v>10</v>
      </c>
      <c r="D13" s="14" t="s">
        <v>32</v>
      </c>
      <c r="E13" s="14" t="s">
        <v>19</v>
      </c>
    </row>
    <row r="14" spans="2:14" ht="16.5" thickBot="1" x14ac:dyDescent="0.3">
      <c r="B14" s="9"/>
      <c r="C14" s="13">
        <v>11</v>
      </c>
      <c r="D14" s="14" t="s">
        <v>33</v>
      </c>
      <c r="E14" s="14" t="s">
        <v>20</v>
      </c>
    </row>
  </sheetData>
  <mergeCells count="4">
    <mergeCell ref="C1:E1"/>
    <mergeCell ref="C2:E2"/>
    <mergeCell ref="H9:I9"/>
    <mergeCell ref="H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2"/>
  <sheetViews>
    <sheetView view="pageBreakPreview" topLeftCell="C1" zoomScale="98" zoomScaleNormal="90" zoomScaleSheetLayoutView="98" workbookViewId="0">
      <selection activeCell="N16" sqref="N16"/>
    </sheetView>
  </sheetViews>
  <sheetFormatPr defaultRowHeight="15" x14ac:dyDescent="0.25"/>
  <cols>
    <col min="1" max="1" width="3.5703125" customWidth="1"/>
    <col min="2" max="2" width="7.5703125" customWidth="1"/>
    <col min="3" max="3" width="12.140625" customWidth="1"/>
    <col min="4" max="4" width="21.7109375" customWidth="1"/>
    <col min="5" max="5" width="11.5703125" customWidth="1"/>
    <col min="6" max="6" width="10.28515625" customWidth="1"/>
    <col min="7" max="7" width="23" customWidth="1"/>
    <col min="8" max="8" width="10.7109375" customWidth="1"/>
    <col min="9" max="9" width="21.28515625" customWidth="1"/>
    <col min="10" max="10" width="10.7109375" customWidth="1"/>
    <col min="11" max="11" width="21.28515625" customWidth="1"/>
    <col min="12" max="12" width="11.5703125" customWidth="1"/>
    <col min="13" max="13" width="21" customWidth="1"/>
    <col min="14" max="14" width="11.85546875" customWidth="1"/>
  </cols>
  <sheetData>
    <row r="1" spans="2:14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s="40" customFormat="1" x14ac:dyDescent="0.25">
      <c r="B2" s="96" t="s">
        <v>90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2:14" s="41" customFormat="1" x14ac:dyDescent="0.25">
      <c r="B3" s="93" t="s">
        <v>88</v>
      </c>
      <c r="C3" s="93" t="s">
        <v>87</v>
      </c>
      <c r="D3" s="93" t="s">
        <v>52</v>
      </c>
      <c r="E3" s="93" t="s">
        <v>46</v>
      </c>
      <c r="F3" s="93"/>
      <c r="G3" s="93"/>
      <c r="H3" s="93"/>
      <c r="I3" s="93"/>
      <c r="J3" s="93"/>
      <c r="K3" s="93"/>
      <c r="L3" s="93"/>
      <c r="M3" s="93"/>
      <c r="N3" s="93"/>
    </row>
    <row r="4" spans="2:14" s="41" customFormat="1" ht="33.75" customHeight="1" x14ac:dyDescent="0.25">
      <c r="B4" s="93"/>
      <c r="C4" s="93"/>
      <c r="D4" s="93"/>
      <c r="E4" s="94" t="s">
        <v>89</v>
      </c>
      <c r="F4" s="95"/>
      <c r="G4" s="93" t="s">
        <v>52</v>
      </c>
      <c r="H4" s="21" t="s">
        <v>89</v>
      </c>
      <c r="I4" s="93" t="s">
        <v>52</v>
      </c>
      <c r="J4" s="21" t="s">
        <v>89</v>
      </c>
      <c r="K4" s="93" t="s">
        <v>52</v>
      </c>
      <c r="L4" s="21" t="s">
        <v>89</v>
      </c>
      <c r="M4" s="93" t="s">
        <v>52</v>
      </c>
      <c r="N4" s="21" t="s">
        <v>89</v>
      </c>
    </row>
    <row r="5" spans="2:14" s="41" customFormat="1" ht="31.5" customHeight="1" x14ac:dyDescent="0.25">
      <c r="B5" s="93"/>
      <c r="C5" s="93"/>
      <c r="D5" s="93"/>
      <c r="E5" s="21" t="s">
        <v>92</v>
      </c>
      <c r="F5" s="21" t="s">
        <v>96</v>
      </c>
      <c r="G5" s="93"/>
      <c r="H5" s="21" t="s">
        <v>42</v>
      </c>
      <c r="I5" s="93"/>
      <c r="J5" s="21" t="s">
        <v>41</v>
      </c>
      <c r="K5" s="93"/>
      <c r="L5" s="21" t="s">
        <v>43</v>
      </c>
      <c r="M5" s="93"/>
      <c r="N5" s="21" t="s">
        <v>45</v>
      </c>
    </row>
    <row r="6" spans="2:14" ht="63" x14ac:dyDescent="0.25">
      <c r="B6" s="88" t="s">
        <v>38</v>
      </c>
      <c r="C6" s="90" t="s">
        <v>51</v>
      </c>
      <c r="D6" s="27" t="s">
        <v>85</v>
      </c>
      <c r="E6" s="28">
        <v>300</v>
      </c>
      <c r="F6" s="28">
        <v>300</v>
      </c>
      <c r="G6" s="27" t="s">
        <v>76</v>
      </c>
      <c r="H6" s="29">
        <v>95</v>
      </c>
      <c r="I6" s="27" t="s">
        <v>76</v>
      </c>
      <c r="J6" s="29">
        <v>95</v>
      </c>
      <c r="K6" s="30" t="s">
        <v>63</v>
      </c>
      <c r="L6" s="29">
        <v>20</v>
      </c>
      <c r="M6" s="30" t="s">
        <v>73</v>
      </c>
      <c r="N6" s="28"/>
    </row>
    <row r="7" spans="2:14" ht="47.25" x14ac:dyDescent="0.25">
      <c r="B7" s="89"/>
      <c r="C7" s="91"/>
      <c r="D7" s="31" t="s">
        <v>77</v>
      </c>
      <c r="E7" s="32">
        <v>150</v>
      </c>
      <c r="F7" s="32">
        <v>150</v>
      </c>
      <c r="G7" s="31" t="s">
        <v>77</v>
      </c>
      <c r="H7" s="33">
        <v>5</v>
      </c>
      <c r="I7" s="31" t="s">
        <v>77</v>
      </c>
      <c r="J7" s="32">
        <v>2</v>
      </c>
      <c r="K7" s="34" t="s">
        <v>64</v>
      </c>
      <c r="L7" s="33">
        <v>100</v>
      </c>
      <c r="M7" s="34" t="s">
        <v>74</v>
      </c>
      <c r="N7" s="33"/>
    </row>
    <row r="8" spans="2:14" ht="47.25" x14ac:dyDescent="0.25">
      <c r="B8" s="89"/>
      <c r="C8" s="91"/>
      <c r="D8" s="33" t="s">
        <v>101</v>
      </c>
      <c r="E8" s="33">
        <v>50</v>
      </c>
      <c r="F8" s="33">
        <v>25</v>
      </c>
      <c r="G8" s="33" t="s">
        <v>102</v>
      </c>
      <c r="H8" s="33">
        <f>15/3</f>
        <v>5</v>
      </c>
      <c r="I8" s="35" t="s">
        <v>78</v>
      </c>
      <c r="J8" s="32">
        <f>77/3</f>
        <v>25.666666666666668</v>
      </c>
      <c r="K8" s="34" t="s">
        <v>65</v>
      </c>
      <c r="L8" s="33">
        <v>10</v>
      </c>
      <c r="M8" s="34" t="s">
        <v>75</v>
      </c>
      <c r="N8" s="33"/>
    </row>
    <row r="9" spans="2:14" ht="47.25" x14ac:dyDescent="0.25">
      <c r="B9" s="89"/>
      <c r="C9" s="91"/>
      <c r="D9" s="31" t="s">
        <v>97</v>
      </c>
      <c r="E9" s="33">
        <v>10</v>
      </c>
      <c r="F9" s="33">
        <v>10</v>
      </c>
      <c r="G9" s="33" t="s">
        <v>94</v>
      </c>
      <c r="H9" s="33">
        <v>2</v>
      </c>
      <c r="I9" s="31" t="s">
        <v>79</v>
      </c>
      <c r="J9" s="32">
        <f>63/3</f>
        <v>21</v>
      </c>
      <c r="K9" s="34" t="s">
        <v>66</v>
      </c>
      <c r="L9" s="32">
        <f>31/3</f>
        <v>10.333333333333334</v>
      </c>
      <c r="M9" s="16"/>
      <c r="N9" s="33"/>
    </row>
    <row r="10" spans="2:14" ht="31.5" x14ac:dyDescent="0.25">
      <c r="B10" s="89"/>
      <c r="C10" s="91"/>
      <c r="D10" s="31" t="s">
        <v>53</v>
      </c>
      <c r="E10" s="33">
        <v>2</v>
      </c>
      <c r="F10" s="33">
        <v>2</v>
      </c>
      <c r="G10" s="33" t="s">
        <v>95</v>
      </c>
      <c r="H10" s="33">
        <v>2</v>
      </c>
      <c r="I10" s="31" t="s">
        <v>80</v>
      </c>
      <c r="J10" s="32">
        <f>14/3</f>
        <v>4.666666666666667</v>
      </c>
      <c r="K10" s="34" t="s">
        <v>67</v>
      </c>
      <c r="L10" s="33">
        <v>10</v>
      </c>
      <c r="M10" s="33"/>
      <c r="N10" s="33"/>
    </row>
    <row r="11" spans="2:14" ht="47.25" x14ac:dyDescent="0.25">
      <c r="B11" s="89"/>
      <c r="C11" s="91"/>
      <c r="D11" s="31" t="s">
        <v>84</v>
      </c>
      <c r="E11" s="33">
        <v>3</v>
      </c>
      <c r="F11" s="33">
        <v>2</v>
      </c>
      <c r="G11" s="33"/>
      <c r="H11" s="33"/>
      <c r="I11" s="31" t="s">
        <v>81</v>
      </c>
      <c r="J11" s="32">
        <v>7</v>
      </c>
      <c r="K11" s="34" t="s">
        <v>68</v>
      </c>
      <c r="L11" s="33" t="s">
        <v>93</v>
      </c>
      <c r="M11" s="33"/>
      <c r="N11" s="33"/>
    </row>
    <row r="12" spans="2:14" ht="47.25" x14ac:dyDescent="0.25">
      <c r="B12" s="89"/>
      <c r="C12" s="91"/>
      <c r="D12" s="31" t="s">
        <v>56</v>
      </c>
      <c r="E12" s="33">
        <v>5</v>
      </c>
      <c r="F12" s="33">
        <v>2</v>
      </c>
      <c r="G12" s="33"/>
      <c r="H12" s="33"/>
      <c r="I12" s="31" t="s">
        <v>103</v>
      </c>
      <c r="J12" s="32">
        <f>160/3</f>
        <v>53.333333333333336</v>
      </c>
      <c r="K12" s="34" t="s">
        <v>69</v>
      </c>
      <c r="L12" s="33">
        <v>5</v>
      </c>
      <c r="M12" s="33"/>
      <c r="N12" s="33"/>
    </row>
    <row r="13" spans="2:14" ht="47.25" x14ac:dyDescent="0.25">
      <c r="B13" s="89"/>
      <c r="C13" s="91"/>
      <c r="D13" s="31" t="s">
        <v>57</v>
      </c>
      <c r="E13" s="33">
        <v>20</v>
      </c>
      <c r="F13" s="33">
        <v>10</v>
      </c>
      <c r="G13" s="33"/>
      <c r="H13" s="33"/>
      <c r="I13" s="31" t="s">
        <v>82</v>
      </c>
      <c r="J13" s="33" t="s">
        <v>93</v>
      </c>
      <c r="K13" s="34" t="s">
        <v>70</v>
      </c>
      <c r="L13" s="33">
        <v>10</v>
      </c>
      <c r="M13" s="33"/>
      <c r="N13" s="33"/>
    </row>
    <row r="14" spans="2:14" ht="47.25" x14ac:dyDescent="0.25">
      <c r="B14" s="89"/>
      <c r="C14" s="91"/>
      <c r="D14" s="31" t="s">
        <v>100</v>
      </c>
      <c r="E14" s="33">
        <v>15</v>
      </c>
      <c r="F14" s="33">
        <v>5</v>
      </c>
      <c r="G14" s="33"/>
      <c r="H14" s="33"/>
      <c r="I14" s="31" t="s">
        <v>83</v>
      </c>
      <c r="J14" s="33" t="s">
        <v>93</v>
      </c>
      <c r="K14" s="34" t="s">
        <v>71</v>
      </c>
      <c r="L14" s="33">
        <v>14</v>
      </c>
      <c r="M14" s="33"/>
      <c r="N14" s="33"/>
    </row>
    <row r="15" spans="2:14" ht="47.25" x14ac:dyDescent="0.25">
      <c r="B15" s="89"/>
      <c r="C15" s="91"/>
      <c r="D15" s="31" t="s">
        <v>54</v>
      </c>
      <c r="E15" s="33">
        <f>6/3</f>
        <v>2</v>
      </c>
      <c r="F15" s="33" t="s">
        <v>93</v>
      </c>
      <c r="G15" s="33"/>
      <c r="H15" s="33"/>
      <c r="I15" s="31"/>
      <c r="J15" s="33"/>
      <c r="K15" s="34" t="s">
        <v>72</v>
      </c>
      <c r="L15" s="33" t="s">
        <v>93</v>
      </c>
      <c r="M15" s="33"/>
      <c r="N15" s="33"/>
    </row>
    <row r="16" spans="2:14" ht="30" x14ac:dyDescent="0.25">
      <c r="B16" s="89"/>
      <c r="C16" s="91"/>
      <c r="D16" s="31" t="s">
        <v>55</v>
      </c>
      <c r="E16" s="33">
        <v>5</v>
      </c>
      <c r="F16" s="33">
        <v>2</v>
      </c>
      <c r="G16" s="33"/>
      <c r="H16" s="33"/>
      <c r="I16" s="33"/>
      <c r="J16" s="33"/>
      <c r="K16" s="33"/>
      <c r="L16" s="33"/>
      <c r="M16" s="33"/>
      <c r="N16" s="33"/>
    </row>
    <row r="17" spans="2:14" x14ac:dyDescent="0.25">
      <c r="B17" s="89"/>
      <c r="C17" s="91"/>
      <c r="D17" s="31" t="s">
        <v>58</v>
      </c>
      <c r="E17" s="33">
        <v>1</v>
      </c>
      <c r="F17" s="33" t="s">
        <v>93</v>
      </c>
      <c r="G17" s="33"/>
      <c r="H17" s="33"/>
      <c r="I17" s="33"/>
      <c r="J17" s="33"/>
      <c r="K17" s="33"/>
      <c r="L17" s="33"/>
      <c r="M17" s="33"/>
      <c r="N17" s="33"/>
    </row>
    <row r="18" spans="2:14" ht="30" x14ac:dyDescent="0.25">
      <c r="B18" s="89"/>
      <c r="C18" s="91"/>
      <c r="D18" s="31" t="s">
        <v>59</v>
      </c>
      <c r="E18" s="33">
        <v>5</v>
      </c>
      <c r="F18" s="33" t="s">
        <v>93</v>
      </c>
      <c r="G18" s="33"/>
      <c r="H18" s="33"/>
      <c r="I18" s="31"/>
      <c r="J18" s="33"/>
      <c r="K18" s="34"/>
      <c r="L18" s="33"/>
      <c r="M18" s="33"/>
      <c r="N18" s="33"/>
    </row>
    <row r="19" spans="2:14" ht="30" x14ac:dyDescent="0.25">
      <c r="B19" s="89"/>
      <c r="C19" s="91"/>
      <c r="D19" s="31" t="s">
        <v>60</v>
      </c>
      <c r="E19" s="33">
        <v>2</v>
      </c>
      <c r="F19" s="33" t="s">
        <v>93</v>
      </c>
      <c r="G19" s="33"/>
      <c r="H19" s="33"/>
      <c r="I19" s="31"/>
      <c r="J19" s="33"/>
      <c r="K19" s="34"/>
      <c r="L19" s="33"/>
      <c r="M19" s="33"/>
      <c r="N19" s="33"/>
    </row>
    <row r="20" spans="2:14" ht="30" x14ac:dyDescent="0.25">
      <c r="B20" s="89"/>
      <c r="C20" s="91"/>
      <c r="D20" s="31" t="s">
        <v>61</v>
      </c>
      <c r="E20" s="33">
        <v>15</v>
      </c>
      <c r="F20" s="33">
        <v>10</v>
      </c>
      <c r="G20" s="33"/>
      <c r="H20" s="33"/>
      <c r="I20" s="31"/>
      <c r="J20" s="33"/>
      <c r="K20" s="34"/>
      <c r="L20" s="33"/>
      <c r="M20" s="33"/>
      <c r="N20" s="33"/>
    </row>
    <row r="21" spans="2:14" ht="45" x14ac:dyDescent="0.25">
      <c r="B21" s="89"/>
      <c r="C21" s="91"/>
      <c r="D21" s="31" t="s">
        <v>62</v>
      </c>
      <c r="E21" s="33">
        <v>5</v>
      </c>
      <c r="F21" s="32" t="s">
        <v>93</v>
      </c>
      <c r="G21" s="33"/>
      <c r="H21" s="33"/>
      <c r="I21" s="31"/>
      <c r="J21" s="33"/>
      <c r="K21" s="34"/>
      <c r="L21" s="33"/>
      <c r="M21" s="33"/>
      <c r="N21" s="33"/>
    </row>
    <row r="22" spans="2:14" ht="30" x14ac:dyDescent="0.25">
      <c r="B22" s="89"/>
      <c r="C22" s="91"/>
      <c r="D22" s="31" t="s">
        <v>86</v>
      </c>
      <c r="E22" s="33"/>
      <c r="F22" s="33" t="s">
        <v>93</v>
      </c>
      <c r="G22" s="33"/>
      <c r="H22" s="33"/>
      <c r="I22" s="33"/>
      <c r="J22" s="33"/>
      <c r="K22" s="33"/>
      <c r="L22" s="33"/>
      <c r="M22" s="33"/>
      <c r="N22" s="33"/>
    </row>
    <row r="23" spans="2:14" ht="15" customHeight="1" x14ac:dyDescent="0.25">
      <c r="B23" s="89"/>
      <c r="C23" s="93" t="s">
        <v>87</v>
      </c>
      <c r="D23" s="93" t="s">
        <v>52</v>
      </c>
      <c r="E23" s="93" t="s">
        <v>46</v>
      </c>
      <c r="F23" s="93"/>
      <c r="G23" s="93"/>
      <c r="H23" s="93"/>
      <c r="I23" s="93"/>
      <c r="J23" s="93"/>
      <c r="K23" s="93"/>
      <c r="L23" s="93"/>
      <c r="M23" s="93"/>
      <c r="N23" s="93"/>
    </row>
    <row r="24" spans="2:14" ht="45" customHeight="1" x14ac:dyDescent="0.25">
      <c r="B24" s="89"/>
      <c r="C24" s="93"/>
      <c r="D24" s="93"/>
      <c r="E24" s="94" t="s">
        <v>89</v>
      </c>
      <c r="F24" s="95"/>
      <c r="G24" s="93" t="s">
        <v>52</v>
      </c>
      <c r="H24" s="69" t="s">
        <v>89</v>
      </c>
      <c r="I24" s="93" t="s">
        <v>52</v>
      </c>
      <c r="J24" s="69" t="s">
        <v>89</v>
      </c>
      <c r="K24" s="93" t="s">
        <v>52</v>
      </c>
      <c r="L24" s="69" t="s">
        <v>89</v>
      </c>
      <c r="M24" s="93" t="s">
        <v>52</v>
      </c>
      <c r="N24" s="69" t="s">
        <v>89</v>
      </c>
    </row>
    <row r="25" spans="2:14" ht="45" customHeight="1" x14ac:dyDescent="0.25">
      <c r="B25" s="89"/>
      <c r="C25" s="93"/>
      <c r="D25" s="93"/>
      <c r="E25" s="69" t="s">
        <v>92</v>
      </c>
      <c r="F25" s="69" t="s">
        <v>96</v>
      </c>
      <c r="G25" s="93"/>
      <c r="H25" s="69" t="s">
        <v>42</v>
      </c>
      <c r="I25" s="93"/>
      <c r="J25" s="69" t="s">
        <v>41</v>
      </c>
      <c r="K25" s="93"/>
      <c r="L25" s="69" t="s">
        <v>43</v>
      </c>
      <c r="M25" s="93"/>
      <c r="N25" s="69" t="s">
        <v>45</v>
      </c>
    </row>
    <row r="26" spans="2:14" ht="60" x14ac:dyDescent="0.25">
      <c r="B26" s="89"/>
      <c r="C26" s="92" t="s">
        <v>50</v>
      </c>
      <c r="D26" s="36" t="s">
        <v>85</v>
      </c>
      <c r="E26" s="38">
        <v>250</v>
      </c>
      <c r="F26" s="38">
        <v>250</v>
      </c>
      <c r="G26" s="47" t="s">
        <v>76</v>
      </c>
      <c r="H26" s="48">
        <v>80</v>
      </c>
      <c r="I26" s="47" t="s">
        <v>76</v>
      </c>
      <c r="J26" s="48">
        <v>95</v>
      </c>
      <c r="K26" s="49" t="s">
        <v>63</v>
      </c>
      <c r="L26" s="48">
        <v>20</v>
      </c>
      <c r="M26" s="37" t="s">
        <v>73</v>
      </c>
      <c r="N26" s="37">
        <v>30</v>
      </c>
    </row>
    <row r="27" spans="2:14" ht="45" x14ac:dyDescent="0.25">
      <c r="B27" s="89"/>
      <c r="C27" s="92"/>
      <c r="D27" s="36" t="s">
        <v>77</v>
      </c>
      <c r="E27" s="38">
        <v>90</v>
      </c>
      <c r="F27" s="38">
        <v>90</v>
      </c>
      <c r="G27" s="36" t="s">
        <v>77</v>
      </c>
      <c r="H27" s="37">
        <v>2</v>
      </c>
      <c r="I27" s="36" t="s">
        <v>77</v>
      </c>
      <c r="J27" s="38">
        <v>2</v>
      </c>
      <c r="K27" s="39" t="s">
        <v>64</v>
      </c>
      <c r="L27" s="37">
        <v>60</v>
      </c>
      <c r="M27" s="37" t="s">
        <v>74</v>
      </c>
      <c r="N27" s="37">
        <v>20</v>
      </c>
    </row>
    <row r="28" spans="2:14" ht="45" x14ac:dyDescent="0.25">
      <c r="B28" s="89"/>
      <c r="C28" s="92"/>
      <c r="D28" s="36" t="s">
        <v>108</v>
      </c>
      <c r="E28" s="38">
        <v>50</v>
      </c>
      <c r="F28" s="38">
        <v>25</v>
      </c>
      <c r="G28" s="37" t="s">
        <v>108</v>
      </c>
      <c r="H28" s="37">
        <v>30</v>
      </c>
      <c r="I28" s="50" t="s">
        <v>78</v>
      </c>
      <c r="J28" s="38">
        <f>77/3</f>
        <v>25.666666666666668</v>
      </c>
      <c r="K28" s="39" t="s">
        <v>65</v>
      </c>
      <c r="L28" s="37">
        <v>5</v>
      </c>
      <c r="M28" s="37" t="s">
        <v>75</v>
      </c>
      <c r="N28" s="37">
        <v>4</v>
      </c>
    </row>
    <row r="29" spans="2:14" ht="47.25" x14ac:dyDescent="0.25">
      <c r="B29" s="89"/>
      <c r="C29" s="92"/>
      <c r="D29" s="36" t="s">
        <v>97</v>
      </c>
      <c r="E29" s="37">
        <v>5</v>
      </c>
      <c r="F29" s="37">
        <v>5</v>
      </c>
      <c r="G29" s="37" t="s">
        <v>94</v>
      </c>
      <c r="H29" s="37">
        <v>2</v>
      </c>
      <c r="I29" s="36" t="s">
        <v>79</v>
      </c>
      <c r="J29" s="38">
        <v>20</v>
      </c>
      <c r="K29" s="39" t="s">
        <v>66</v>
      </c>
      <c r="L29" s="38">
        <f>31/3</f>
        <v>10.333333333333334</v>
      </c>
      <c r="M29" s="37"/>
      <c r="N29" s="37"/>
    </row>
    <row r="30" spans="2:14" ht="31.5" x14ac:dyDescent="0.25">
      <c r="B30" s="89"/>
      <c r="C30" s="92"/>
      <c r="D30" s="36" t="s">
        <v>53</v>
      </c>
      <c r="E30" s="37">
        <v>1</v>
      </c>
      <c r="F30" s="37">
        <v>1</v>
      </c>
      <c r="G30" s="37" t="s">
        <v>95</v>
      </c>
      <c r="H30" s="37">
        <v>2</v>
      </c>
      <c r="I30" s="36" t="s">
        <v>80</v>
      </c>
      <c r="J30" s="38">
        <f>14/3</f>
        <v>4.666666666666667</v>
      </c>
      <c r="K30" s="39" t="s">
        <v>67</v>
      </c>
      <c r="L30" s="37">
        <v>10</v>
      </c>
      <c r="M30" s="37"/>
      <c r="N30" s="37"/>
    </row>
    <row r="31" spans="2:14" ht="47.25" x14ac:dyDescent="0.25">
      <c r="B31" s="89"/>
      <c r="C31" s="92"/>
      <c r="D31" s="36" t="s">
        <v>84</v>
      </c>
      <c r="E31" s="37">
        <v>1</v>
      </c>
      <c r="F31" s="37">
        <v>1</v>
      </c>
      <c r="G31" s="37"/>
      <c r="H31" s="37"/>
      <c r="I31" s="36" t="s">
        <v>81</v>
      </c>
      <c r="J31" s="38">
        <v>5</v>
      </c>
      <c r="K31" s="39" t="s">
        <v>68</v>
      </c>
      <c r="L31" s="37">
        <v>3</v>
      </c>
      <c r="M31" s="37"/>
      <c r="N31" s="37"/>
    </row>
    <row r="32" spans="2:14" ht="47.25" x14ac:dyDescent="0.25">
      <c r="B32" s="89"/>
      <c r="C32" s="92"/>
      <c r="D32" s="36" t="s">
        <v>56</v>
      </c>
      <c r="E32" s="37">
        <v>1</v>
      </c>
      <c r="F32" s="37">
        <v>1</v>
      </c>
      <c r="G32" s="37"/>
      <c r="H32" s="37"/>
      <c r="I32" s="36" t="s">
        <v>103</v>
      </c>
      <c r="J32" s="38">
        <v>50</v>
      </c>
      <c r="K32" s="39" t="s">
        <v>69</v>
      </c>
      <c r="L32" s="37">
        <v>3</v>
      </c>
      <c r="M32" s="37"/>
      <c r="N32" s="37"/>
    </row>
    <row r="33" spans="2:14" ht="47.25" x14ac:dyDescent="0.25">
      <c r="B33" s="89"/>
      <c r="C33" s="92"/>
      <c r="D33" s="36" t="s">
        <v>57</v>
      </c>
      <c r="E33" s="37">
        <v>20</v>
      </c>
      <c r="F33" s="37">
        <v>20</v>
      </c>
      <c r="G33" s="37"/>
      <c r="H33" s="37"/>
      <c r="I33" s="36" t="s">
        <v>82</v>
      </c>
      <c r="J33" s="37" t="s">
        <v>93</v>
      </c>
      <c r="K33" s="39" t="s">
        <v>70</v>
      </c>
      <c r="L33" s="37">
        <v>10</v>
      </c>
      <c r="M33" s="37"/>
      <c r="N33" s="37"/>
    </row>
    <row r="34" spans="2:14" ht="47.25" x14ac:dyDescent="0.25">
      <c r="B34" s="89"/>
      <c r="C34" s="92"/>
      <c r="D34" s="36" t="s">
        <v>104</v>
      </c>
      <c r="E34" s="37">
        <v>5</v>
      </c>
      <c r="F34" s="37">
        <v>5</v>
      </c>
      <c r="G34" s="37"/>
      <c r="H34" s="37"/>
      <c r="I34" s="36" t="s">
        <v>83</v>
      </c>
      <c r="J34" s="37" t="s">
        <v>93</v>
      </c>
      <c r="K34" s="39" t="s">
        <v>71</v>
      </c>
      <c r="L34" s="37">
        <v>14</v>
      </c>
      <c r="M34" s="37"/>
      <c r="N34" s="37"/>
    </row>
    <row r="35" spans="2:14" ht="47.25" x14ac:dyDescent="0.25">
      <c r="B35" s="89"/>
      <c r="C35" s="92"/>
      <c r="D35" s="36" t="s">
        <v>54</v>
      </c>
      <c r="E35" s="37">
        <v>1</v>
      </c>
      <c r="F35" s="37" t="s">
        <v>93</v>
      </c>
      <c r="G35" s="37"/>
      <c r="H35" s="37"/>
      <c r="I35" s="36"/>
      <c r="J35" s="37"/>
      <c r="K35" s="39" t="s">
        <v>72</v>
      </c>
      <c r="L35" s="37">
        <v>1</v>
      </c>
      <c r="M35" s="37"/>
      <c r="N35" s="37"/>
    </row>
    <row r="36" spans="2:14" ht="30" x14ac:dyDescent="0.25">
      <c r="B36" s="89"/>
      <c r="C36" s="92"/>
      <c r="D36" s="36" t="s">
        <v>55</v>
      </c>
      <c r="E36" s="37">
        <v>1</v>
      </c>
      <c r="F36" s="37">
        <v>1</v>
      </c>
      <c r="G36" s="37"/>
      <c r="H36" s="37"/>
      <c r="I36" s="37"/>
      <c r="J36" s="37"/>
      <c r="K36" s="37"/>
      <c r="L36" s="37"/>
      <c r="M36" s="37"/>
      <c r="N36" s="37"/>
    </row>
    <row r="37" spans="2:14" x14ac:dyDescent="0.25">
      <c r="B37" s="89"/>
      <c r="C37" s="92"/>
      <c r="D37" s="36" t="s">
        <v>58</v>
      </c>
      <c r="E37" s="37">
        <v>1</v>
      </c>
      <c r="F37" s="37" t="s">
        <v>93</v>
      </c>
      <c r="G37" s="37"/>
      <c r="H37" s="37"/>
      <c r="I37" s="37"/>
      <c r="J37" s="37"/>
      <c r="K37" s="37"/>
      <c r="L37" s="37"/>
      <c r="M37" s="37"/>
      <c r="N37" s="37"/>
    </row>
    <row r="38" spans="2:14" ht="30" x14ac:dyDescent="0.25">
      <c r="B38" s="89"/>
      <c r="C38" s="92"/>
      <c r="D38" s="36" t="s">
        <v>59</v>
      </c>
      <c r="E38" s="37">
        <v>2</v>
      </c>
      <c r="F38" s="37" t="s">
        <v>93</v>
      </c>
      <c r="G38" s="37"/>
      <c r="H38" s="37"/>
      <c r="I38" s="36"/>
      <c r="J38" s="37"/>
      <c r="K38" s="39"/>
      <c r="L38" s="37"/>
      <c r="M38" s="37"/>
      <c r="N38" s="37"/>
    </row>
    <row r="39" spans="2:14" ht="30" x14ac:dyDescent="0.25">
      <c r="B39" s="89"/>
      <c r="C39" s="92"/>
      <c r="D39" s="36" t="s">
        <v>60</v>
      </c>
      <c r="E39" s="37">
        <v>2</v>
      </c>
      <c r="F39" s="37" t="s">
        <v>93</v>
      </c>
      <c r="G39" s="37"/>
      <c r="H39" s="37"/>
      <c r="I39" s="36"/>
      <c r="J39" s="37"/>
      <c r="K39" s="39"/>
      <c r="L39" s="37"/>
      <c r="M39" s="37"/>
      <c r="N39" s="37"/>
    </row>
    <row r="40" spans="2:14" ht="30" x14ac:dyDescent="0.25">
      <c r="B40" s="89"/>
      <c r="C40" s="92"/>
      <c r="D40" s="36" t="s">
        <v>61</v>
      </c>
      <c r="E40" s="37">
        <v>20</v>
      </c>
      <c r="F40" s="37">
        <v>10</v>
      </c>
      <c r="G40" s="37"/>
      <c r="H40" s="37"/>
      <c r="I40" s="36"/>
      <c r="J40" s="37"/>
      <c r="K40" s="39"/>
      <c r="L40" s="37"/>
      <c r="M40" s="37"/>
      <c r="N40" s="37"/>
    </row>
    <row r="41" spans="2:14" ht="45" x14ac:dyDescent="0.25">
      <c r="B41" s="89"/>
      <c r="C41" s="92"/>
      <c r="D41" s="36" t="s">
        <v>62</v>
      </c>
      <c r="E41" s="37">
        <v>3</v>
      </c>
      <c r="F41" s="38">
        <v>3</v>
      </c>
      <c r="G41" s="37"/>
      <c r="H41" s="37"/>
      <c r="I41" s="36"/>
      <c r="J41" s="37"/>
      <c r="K41" s="39"/>
      <c r="L41" s="37"/>
      <c r="M41" s="37"/>
      <c r="N41" s="37"/>
    </row>
    <row r="42" spans="2:14" ht="30" x14ac:dyDescent="0.25">
      <c r="B42" s="89"/>
      <c r="C42" s="92"/>
      <c r="D42" s="36" t="s">
        <v>86</v>
      </c>
      <c r="E42" s="37"/>
      <c r="F42" s="37">
        <f>3/3</f>
        <v>1</v>
      </c>
      <c r="G42" s="37"/>
      <c r="H42" s="37"/>
      <c r="I42" s="37"/>
      <c r="J42" s="37"/>
      <c r="K42" s="37"/>
      <c r="L42" s="37"/>
      <c r="M42" s="37"/>
      <c r="N42" s="37"/>
    </row>
  </sheetData>
  <sheetProtection password="82D5" sheet="1" objects="1" scenarios="1"/>
  <mergeCells count="21">
    <mergeCell ref="B2:N2"/>
    <mergeCell ref="B3:B5"/>
    <mergeCell ref="C3:C5"/>
    <mergeCell ref="D3:D5"/>
    <mergeCell ref="E3:N3"/>
    <mergeCell ref="E4:F4"/>
    <mergeCell ref="M4:M5"/>
    <mergeCell ref="K4:K5"/>
    <mergeCell ref="I4:I5"/>
    <mergeCell ref="G4:G5"/>
    <mergeCell ref="K24:K25"/>
    <mergeCell ref="M24:M25"/>
    <mergeCell ref="C23:C25"/>
    <mergeCell ref="E23:N23"/>
    <mergeCell ref="E24:F24"/>
    <mergeCell ref="G24:G25"/>
    <mergeCell ref="B6:B42"/>
    <mergeCell ref="C6:C22"/>
    <mergeCell ref="C26:C42"/>
    <mergeCell ref="D23:D25"/>
    <mergeCell ref="I24:I25"/>
  </mergeCells>
  <pageMargins left="0.7" right="0.7" top="0.75" bottom="0.75" header="0.3" footer="0.3"/>
  <pageSetup paperSize="9" scale="62" orientation="landscape" verticalDpi="0" r:id="rId1"/>
  <rowBreaks count="1" manualBreakCount="1">
    <brk id="2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Normal="80" zoomScaleSheetLayoutView="100" workbookViewId="0">
      <selection activeCell="J31" sqref="J31"/>
    </sheetView>
  </sheetViews>
  <sheetFormatPr defaultRowHeight="15" x14ac:dyDescent="0.25"/>
  <cols>
    <col min="1" max="1" width="2.42578125" style="1" customWidth="1"/>
    <col min="2" max="2" width="8.28515625" style="1" customWidth="1"/>
    <col min="3" max="3" width="12.28515625" style="1" customWidth="1"/>
    <col min="4" max="4" width="36.85546875" style="1" customWidth="1"/>
    <col min="5" max="5" width="12.7109375" style="1" customWidth="1"/>
    <col min="6" max="6" width="12.5703125" style="1" customWidth="1"/>
    <col min="7" max="7" width="28.140625" style="1" customWidth="1"/>
    <col min="8" max="8" width="14.85546875" style="1" customWidth="1"/>
    <col min="9" max="9" width="26" style="1" customWidth="1"/>
    <col min="10" max="10" width="16.7109375" style="1" customWidth="1"/>
    <col min="11" max="11" width="28.5703125" style="1" customWidth="1"/>
    <col min="12" max="12" width="15" style="1" customWidth="1"/>
    <col min="13" max="13" width="15.140625" style="1" customWidth="1"/>
    <col min="14" max="14" width="13.140625" style="1" customWidth="1"/>
    <col min="15" max="16384" width="9.140625" style="1"/>
  </cols>
  <sheetData>
    <row r="1" spans="1:14" ht="32.25" customHeight="1" x14ac:dyDescent="0.25">
      <c r="B1" s="100" t="s">
        <v>90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21.75" customHeight="1" x14ac:dyDescent="0.25">
      <c r="A2" s="42"/>
      <c r="B2" s="93" t="s">
        <v>88</v>
      </c>
      <c r="C2" s="93" t="s">
        <v>87</v>
      </c>
      <c r="D2" s="93" t="s">
        <v>52</v>
      </c>
      <c r="E2" s="102" t="s">
        <v>46</v>
      </c>
      <c r="F2" s="103"/>
      <c r="G2" s="103"/>
      <c r="H2" s="103"/>
      <c r="I2" s="103"/>
      <c r="J2" s="103"/>
      <c r="K2" s="103"/>
      <c r="L2" s="103"/>
      <c r="M2" s="103"/>
      <c r="N2" s="103"/>
    </row>
    <row r="3" spans="1:14" s="44" customFormat="1" ht="31.5" customHeight="1" x14ac:dyDescent="0.25">
      <c r="A3" s="43"/>
      <c r="B3" s="93"/>
      <c r="C3" s="93"/>
      <c r="D3" s="93"/>
      <c r="E3" s="94" t="s">
        <v>89</v>
      </c>
      <c r="F3" s="95"/>
      <c r="G3" s="93" t="s">
        <v>52</v>
      </c>
      <c r="H3" s="21" t="s">
        <v>106</v>
      </c>
      <c r="I3" s="93" t="s">
        <v>52</v>
      </c>
      <c r="J3" s="21" t="s">
        <v>106</v>
      </c>
      <c r="K3" s="93" t="s">
        <v>52</v>
      </c>
      <c r="L3" s="21" t="s">
        <v>106</v>
      </c>
      <c r="M3" s="93" t="s">
        <v>52</v>
      </c>
      <c r="N3" s="69" t="s">
        <v>106</v>
      </c>
    </row>
    <row r="4" spans="1:14" ht="30.75" customHeight="1" x14ac:dyDescent="0.25">
      <c r="B4" s="93"/>
      <c r="C4" s="93"/>
      <c r="D4" s="93"/>
      <c r="E4" s="21" t="s">
        <v>92</v>
      </c>
      <c r="F4" s="21" t="s">
        <v>96</v>
      </c>
      <c r="G4" s="93"/>
      <c r="H4" s="21" t="s">
        <v>42</v>
      </c>
      <c r="I4" s="93"/>
      <c r="J4" s="21" t="s">
        <v>41</v>
      </c>
      <c r="K4" s="93"/>
      <c r="L4" s="21" t="s">
        <v>43</v>
      </c>
      <c r="M4" s="93"/>
      <c r="N4" s="69" t="s">
        <v>45</v>
      </c>
    </row>
    <row r="5" spans="1:14" ht="75" x14ac:dyDescent="0.25">
      <c r="B5" s="99" t="s">
        <v>39</v>
      </c>
      <c r="C5" s="97" t="s">
        <v>47</v>
      </c>
      <c r="D5" s="22" t="s">
        <v>85</v>
      </c>
      <c r="E5" s="53">
        <v>250</v>
      </c>
      <c r="F5" s="51">
        <v>250</v>
      </c>
      <c r="G5" s="52" t="s">
        <v>76</v>
      </c>
      <c r="H5" s="53">
        <v>50</v>
      </c>
      <c r="I5" s="52" t="s">
        <v>76</v>
      </c>
      <c r="J5" s="53">
        <v>70</v>
      </c>
      <c r="K5" s="54" t="s">
        <v>63</v>
      </c>
      <c r="L5" s="53">
        <v>15</v>
      </c>
      <c r="M5" s="57" t="s">
        <v>73</v>
      </c>
      <c r="N5" s="57">
        <v>30</v>
      </c>
    </row>
    <row r="6" spans="1:14" ht="45" x14ac:dyDescent="0.25">
      <c r="B6" s="99"/>
      <c r="C6" s="97"/>
      <c r="D6" s="22" t="s">
        <v>77</v>
      </c>
      <c r="E6" s="55">
        <v>60</v>
      </c>
      <c r="F6" s="55">
        <v>60</v>
      </c>
      <c r="G6" s="56" t="s">
        <v>77</v>
      </c>
      <c r="H6" s="57">
        <v>2</v>
      </c>
      <c r="I6" s="56" t="s">
        <v>77</v>
      </c>
      <c r="J6" s="55">
        <v>2</v>
      </c>
      <c r="K6" s="58" t="s">
        <v>64</v>
      </c>
      <c r="L6" s="57">
        <v>40</v>
      </c>
      <c r="M6" s="57" t="s">
        <v>74</v>
      </c>
      <c r="N6" s="57">
        <v>20</v>
      </c>
    </row>
    <row r="7" spans="1:14" ht="60" x14ac:dyDescent="0.25">
      <c r="B7" s="99"/>
      <c r="C7" s="97"/>
      <c r="D7" s="71" t="s">
        <v>102</v>
      </c>
      <c r="E7" s="57">
        <v>30</v>
      </c>
      <c r="F7" s="57">
        <v>30</v>
      </c>
      <c r="G7" s="57" t="s">
        <v>102</v>
      </c>
      <c r="H7" s="57">
        <v>10</v>
      </c>
      <c r="I7" s="59" t="s">
        <v>78</v>
      </c>
      <c r="J7" s="55">
        <v>20</v>
      </c>
      <c r="K7" s="58" t="s">
        <v>65</v>
      </c>
      <c r="L7" s="57">
        <v>2</v>
      </c>
      <c r="M7" s="57" t="s">
        <v>75</v>
      </c>
      <c r="N7" s="57">
        <v>4</v>
      </c>
    </row>
    <row r="8" spans="1:14" ht="31.5" x14ac:dyDescent="0.25">
      <c r="B8" s="99"/>
      <c r="C8" s="97"/>
      <c r="D8" s="22" t="s">
        <v>97</v>
      </c>
      <c r="E8" s="57">
        <v>5</v>
      </c>
      <c r="F8" s="57">
        <v>5</v>
      </c>
      <c r="G8" s="57" t="s">
        <v>94</v>
      </c>
      <c r="H8" s="57">
        <v>2</v>
      </c>
      <c r="I8" s="56" t="s">
        <v>79</v>
      </c>
      <c r="J8" s="55">
        <v>15</v>
      </c>
      <c r="K8" s="58" t="s">
        <v>66</v>
      </c>
      <c r="L8" s="55">
        <f>31/4</f>
        <v>7.75</v>
      </c>
      <c r="M8" s="57"/>
      <c r="N8" s="57"/>
    </row>
    <row r="9" spans="1:14" ht="31.5" x14ac:dyDescent="0.25">
      <c r="B9" s="99"/>
      <c r="C9" s="97"/>
      <c r="D9" s="22" t="s">
        <v>53</v>
      </c>
      <c r="E9" s="57">
        <v>1</v>
      </c>
      <c r="F9" s="57">
        <v>1</v>
      </c>
      <c r="G9" s="57" t="s">
        <v>95</v>
      </c>
      <c r="H9" s="57">
        <v>2</v>
      </c>
      <c r="I9" s="56" t="s">
        <v>80</v>
      </c>
      <c r="J9" s="55">
        <f>14/4</f>
        <v>3.5</v>
      </c>
      <c r="K9" s="58" t="s">
        <v>67</v>
      </c>
      <c r="L9" s="57">
        <v>10</v>
      </c>
      <c r="M9" s="57"/>
      <c r="N9" s="57"/>
    </row>
    <row r="10" spans="1:14" ht="31.5" x14ac:dyDescent="0.25">
      <c r="B10" s="99"/>
      <c r="C10" s="97"/>
      <c r="D10" s="22" t="s">
        <v>84</v>
      </c>
      <c r="E10" s="57">
        <v>1</v>
      </c>
      <c r="F10" s="57">
        <v>1</v>
      </c>
      <c r="G10" s="57"/>
      <c r="H10" s="57"/>
      <c r="I10" s="56" t="s">
        <v>81</v>
      </c>
      <c r="J10" s="55">
        <v>7</v>
      </c>
      <c r="K10" s="58" t="s">
        <v>68</v>
      </c>
      <c r="L10" s="57">
        <v>5</v>
      </c>
      <c r="M10" s="57"/>
      <c r="N10" s="57"/>
    </row>
    <row r="11" spans="1:14" ht="31.5" x14ac:dyDescent="0.25">
      <c r="B11" s="99"/>
      <c r="C11" s="97"/>
      <c r="D11" s="22" t="s">
        <v>56</v>
      </c>
      <c r="E11" s="57">
        <v>1</v>
      </c>
      <c r="F11" s="57">
        <v>1</v>
      </c>
      <c r="G11" s="57"/>
      <c r="H11" s="57"/>
      <c r="I11" s="56" t="s">
        <v>107</v>
      </c>
      <c r="J11" s="55">
        <f>160/4</f>
        <v>40</v>
      </c>
      <c r="K11" s="58" t="s">
        <v>69</v>
      </c>
      <c r="L11" s="57">
        <v>5</v>
      </c>
      <c r="M11" s="57"/>
      <c r="N11" s="57"/>
    </row>
    <row r="12" spans="1:14" ht="31.5" x14ac:dyDescent="0.25">
      <c r="B12" s="99"/>
      <c r="C12" s="97"/>
      <c r="D12" s="22" t="s">
        <v>57</v>
      </c>
      <c r="E12" s="57">
        <v>10</v>
      </c>
      <c r="F12" s="57">
        <v>10</v>
      </c>
      <c r="G12" s="57"/>
      <c r="H12" s="57"/>
      <c r="I12" s="56" t="s">
        <v>82</v>
      </c>
      <c r="J12" s="57" t="s">
        <v>93</v>
      </c>
      <c r="K12" s="58" t="s">
        <v>70</v>
      </c>
      <c r="L12" s="57">
        <v>10</v>
      </c>
      <c r="M12" s="57"/>
      <c r="N12" s="57"/>
    </row>
    <row r="13" spans="1:14" ht="47.25" x14ac:dyDescent="0.25">
      <c r="B13" s="99"/>
      <c r="C13" s="97"/>
      <c r="D13" s="22" t="s">
        <v>54</v>
      </c>
      <c r="E13" s="57">
        <v>2</v>
      </c>
      <c r="F13" s="57" t="s">
        <v>93</v>
      </c>
      <c r="G13" s="57"/>
      <c r="H13" s="57"/>
      <c r="I13" s="56" t="s">
        <v>83</v>
      </c>
      <c r="J13" s="57" t="s">
        <v>93</v>
      </c>
      <c r="K13" s="58" t="s">
        <v>71</v>
      </c>
      <c r="L13" s="57">
        <v>14</v>
      </c>
      <c r="M13" s="57"/>
      <c r="N13" s="57"/>
    </row>
    <row r="14" spans="1:14" ht="31.5" x14ac:dyDescent="0.25">
      <c r="B14" s="99"/>
      <c r="C14" s="97"/>
      <c r="D14" s="22" t="s">
        <v>55</v>
      </c>
      <c r="E14" s="57">
        <v>1</v>
      </c>
      <c r="F14" s="57">
        <v>1</v>
      </c>
      <c r="G14" s="57"/>
      <c r="H14" s="57"/>
      <c r="I14" s="56"/>
      <c r="J14" s="57"/>
      <c r="K14" s="58" t="s">
        <v>72</v>
      </c>
      <c r="L14" s="57">
        <v>1</v>
      </c>
      <c r="M14" s="57"/>
      <c r="N14" s="57"/>
    </row>
    <row r="15" spans="1:14" x14ac:dyDescent="0.25">
      <c r="B15" s="99"/>
      <c r="C15" s="97"/>
      <c r="D15" s="22" t="s">
        <v>105</v>
      </c>
      <c r="E15" s="57">
        <v>5</v>
      </c>
      <c r="F15" s="55">
        <v>5</v>
      </c>
      <c r="G15" s="57"/>
      <c r="H15" s="57"/>
      <c r="I15" s="57"/>
      <c r="J15" s="57"/>
      <c r="K15" s="57"/>
      <c r="L15" s="57"/>
      <c r="M15" s="57"/>
      <c r="N15" s="57"/>
    </row>
    <row r="16" spans="1:14" x14ac:dyDescent="0.25">
      <c r="B16" s="99"/>
      <c r="C16" s="97"/>
      <c r="D16" s="22" t="s">
        <v>58</v>
      </c>
      <c r="E16" s="57">
        <v>1</v>
      </c>
      <c r="F16" s="57" t="s">
        <v>93</v>
      </c>
      <c r="G16" s="57"/>
      <c r="H16" s="57"/>
      <c r="I16" s="57"/>
      <c r="J16" s="57"/>
      <c r="K16" s="57"/>
      <c r="L16" s="57"/>
      <c r="M16" s="57"/>
      <c r="N16" s="57"/>
    </row>
    <row r="17" spans="2:14" ht="15.75" x14ac:dyDescent="0.25">
      <c r="B17" s="99"/>
      <c r="C17" s="97"/>
      <c r="D17" s="22" t="s">
        <v>59</v>
      </c>
      <c r="E17" s="57" t="s">
        <v>93</v>
      </c>
      <c r="F17" s="57" t="s">
        <v>93</v>
      </c>
      <c r="G17" s="57"/>
      <c r="H17" s="57"/>
      <c r="I17" s="56"/>
      <c r="J17" s="57"/>
      <c r="K17" s="58"/>
      <c r="L17" s="57"/>
      <c r="M17" s="57"/>
      <c r="N17" s="57"/>
    </row>
    <row r="18" spans="2:14" ht="15.75" x14ac:dyDescent="0.25">
      <c r="B18" s="99"/>
      <c r="C18" s="97"/>
      <c r="D18" s="22" t="s">
        <v>60</v>
      </c>
      <c r="E18" s="57">
        <v>2</v>
      </c>
      <c r="F18" s="57" t="s">
        <v>93</v>
      </c>
      <c r="G18" s="57"/>
      <c r="H18" s="57"/>
      <c r="I18" s="56"/>
      <c r="J18" s="57"/>
      <c r="K18" s="58"/>
      <c r="L18" s="57"/>
      <c r="M18" s="57"/>
      <c r="N18" s="57"/>
    </row>
    <row r="19" spans="2:14" ht="15.75" x14ac:dyDescent="0.25">
      <c r="B19" s="99"/>
      <c r="C19" s="97"/>
      <c r="D19" s="22" t="s">
        <v>61</v>
      </c>
      <c r="E19" s="57">
        <v>15</v>
      </c>
      <c r="F19" s="57">
        <v>15</v>
      </c>
      <c r="G19" s="57"/>
      <c r="H19" s="57"/>
      <c r="I19" s="56"/>
      <c r="J19" s="57"/>
      <c r="K19" s="58"/>
      <c r="L19" s="57"/>
      <c r="M19" s="57"/>
      <c r="N19" s="57"/>
    </row>
    <row r="20" spans="2:14" ht="30" x14ac:dyDescent="0.25">
      <c r="B20" s="99"/>
      <c r="C20" s="97"/>
      <c r="D20" s="22" t="s">
        <v>62</v>
      </c>
      <c r="E20" s="57" t="s">
        <v>93</v>
      </c>
      <c r="F20" s="55" t="s">
        <v>93</v>
      </c>
      <c r="G20" s="57"/>
      <c r="H20" s="57"/>
      <c r="I20" s="56"/>
      <c r="J20" s="57"/>
      <c r="K20" s="58"/>
      <c r="L20" s="57"/>
      <c r="M20" s="57"/>
      <c r="N20" s="57"/>
    </row>
    <row r="21" spans="2:14" ht="15.75" x14ac:dyDescent="0.25">
      <c r="B21" s="99"/>
      <c r="C21" s="97"/>
      <c r="D21" s="22" t="s">
        <v>86</v>
      </c>
      <c r="E21" s="57"/>
      <c r="F21" s="57">
        <f>3/3</f>
        <v>1</v>
      </c>
      <c r="G21" s="57"/>
      <c r="H21" s="57"/>
      <c r="I21" s="56"/>
      <c r="J21" s="57"/>
      <c r="K21" s="58"/>
      <c r="L21" s="57"/>
      <c r="M21" s="57"/>
      <c r="N21" s="57"/>
    </row>
    <row r="22" spans="2:14" ht="0.75" customHeight="1" x14ac:dyDescent="0.25">
      <c r="B22" s="99"/>
      <c r="C22" s="97"/>
      <c r="D22" s="93" t="s">
        <v>52</v>
      </c>
      <c r="E22" s="102" t="s">
        <v>46</v>
      </c>
      <c r="F22" s="103"/>
      <c r="G22" s="103"/>
      <c r="H22" s="103"/>
      <c r="I22" s="103"/>
      <c r="J22" s="103"/>
      <c r="K22" s="103"/>
      <c r="L22" s="103"/>
      <c r="M22" s="103"/>
      <c r="N22" s="103"/>
    </row>
    <row r="23" spans="2:14" ht="30" hidden="1" customHeight="1" x14ac:dyDescent="0.25">
      <c r="B23" s="99"/>
      <c r="C23" s="97"/>
      <c r="D23" s="93"/>
      <c r="E23" s="94" t="s">
        <v>89</v>
      </c>
      <c r="F23" s="95"/>
      <c r="G23" s="93" t="s">
        <v>52</v>
      </c>
      <c r="H23" s="69" t="s">
        <v>106</v>
      </c>
      <c r="I23" s="93" t="s">
        <v>52</v>
      </c>
      <c r="J23" s="69" t="s">
        <v>106</v>
      </c>
      <c r="K23" s="93" t="s">
        <v>52</v>
      </c>
      <c r="L23" s="69" t="s">
        <v>106</v>
      </c>
    </row>
    <row r="24" spans="2:14" ht="42" customHeight="1" x14ac:dyDescent="0.25">
      <c r="B24" s="99"/>
      <c r="C24" s="98" t="s">
        <v>91</v>
      </c>
      <c r="D24" s="93"/>
      <c r="E24" s="69" t="s">
        <v>92</v>
      </c>
      <c r="F24" s="69" t="s">
        <v>96</v>
      </c>
      <c r="G24" s="93"/>
      <c r="H24" s="69" t="s">
        <v>42</v>
      </c>
      <c r="I24" s="93"/>
      <c r="J24" s="69" t="s">
        <v>43</v>
      </c>
      <c r="K24" s="93"/>
      <c r="L24" s="69" t="s">
        <v>45</v>
      </c>
    </row>
    <row r="25" spans="2:14" ht="42" customHeight="1" x14ac:dyDescent="0.25">
      <c r="B25" s="99"/>
      <c r="C25" s="98"/>
      <c r="D25" s="72" t="s">
        <v>76</v>
      </c>
      <c r="E25" s="60"/>
      <c r="F25" s="60">
        <v>250</v>
      </c>
      <c r="G25" s="62" t="s">
        <v>76</v>
      </c>
      <c r="H25" s="61">
        <v>50</v>
      </c>
      <c r="I25" s="63" t="s">
        <v>64</v>
      </c>
      <c r="J25" s="61">
        <v>15</v>
      </c>
      <c r="K25" s="61" t="s">
        <v>73</v>
      </c>
      <c r="L25" s="61">
        <v>30</v>
      </c>
    </row>
    <row r="26" spans="2:14" ht="31.5" x14ac:dyDescent="0.25">
      <c r="B26" s="99"/>
      <c r="C26" s="98"/>
      <c r="D26" s="72" t="s">
        <v>77</v>
      </c>
      <c r="E26" s="60"/>
      <c r="F26" s="60">
        <v>30</v>
      </c>
      <c r="G26" s="62" t="s">
        <v>77</v>
      </c>
      <c r="H26" s="61">
        <v>1</v>
      </c>
      <c r="I26" s="63" t="s">
        <v>64</v>
      </c>
      <c r="J26" s="61">
        <v>5</v>
      </c>
      <c r="K26" s="61" t="s">
        <v>74</v>
      </c>
      <c r="L26" s="61">
        <v>20</v>
      </c>
    </row>
    <row r="27" spans="2:14" ht="31.5" x14ac:dyDescent="0.25">
      <c r="B27" s="99"/>
      <c r="C27" s="98"/>
      <c r="D27" s="73" t="s">
        <v>108</v>
      </c>
      <c r="E27" s="61"/>
      <c r="F27" s="61">
        <v>20</v>
      </c>
      <c r="G27" s="61" t="s">
        <v>108</v>
      </c>
      <c r="H27" s="61">
        <v>10</v>
      </c>
      <c r="I27" s="63" t="s">
        <v>65</v>
      </c>
      <c r="J27" s="61">
        <v>1</v>
      </c>
      <c r="K27" s="61" t="s">
        <v>75</v>
      </c>
      <c r="L27" s="61">
        <v>4</v>
      </c>
    </row>
    <row r="28" spans="2:14" ht="31.5" x14ac:dyDescent="0.25">
      <c r="B28" s="99"/>
      <c r="C28" s="98"/>
      <c r="D28" s="23" t="s">
        <v>97</v>
      </c>
      <c r="E28" s="61"/>
      <c r="F28" s="61">
        <v>3</v>
      </c>
      <c r="G28" s="61" t="s">
        <v>94</v>
      </c>
      <c r="H28" s="61">
        <v>2</v>
      </c>
      <c r="I28" s="63" t="s">
        <v>66</v>
      </c>
      <c r="J28" s="60">
        <f>31/4</f>
        <v>7.75</v>
      </c>
      <c r="K28" s="61"/>
      <c r="L28" s="61"/>
    </row>
    <row r="29" spans="2:14" ht="31.5" x14ac:dyDescent="0.25">
      <c r="B29" s="99"/>
      <c r="C29" s="98"/>
      <c r="D29" s="23" t="s">
        <v>53</v>
      </c>
      <c r="E29" s="61"/>
      <c r="F29" s="61">
        <v>1</v>
      </c>
      <c r="G29" s="61" t="s">
        <v>95</v>
      </c>
      <c r="H29" s="61">
        <v>2</v>
      </c>
      <c r="I29" s="63" t="s">
        <v>67</v>
      </c>
      <c r="J29" s="61">
        <v>10</v>
      </c>
      <c r="K29" s="61"/>
      <c r="L29" s="61"/>
    </row>
    <row r="30" spans="2:14" ht="47.25" x14ac:dyDescent="0.25">
      <c r="B30" s="99"/>
      <c r="C30" s="98"/>
      <c r="D30" s="23" t="s">
        <v>84</v>
      </c>
      <c r="E30" s="61"/>
      <c r="F30" s="61">
        <v>1</v>
      </c>
      <c r="G30" s="61"/>
      <c r="H30" s="61"/>
      <c r="I30" s="63" t="s">
        <v>68</v>
      </c>
      <c r="J30" s="61">
        <v>5</v>
      </c>
      <c r="K30" s="61"/>
      <c r="L30" s="61"/>
    </row>
    <row r="31" spans="2:14" ht="31.5" x14ac:dyDescent="0.25">
      <c r="B31" s="99"/>
      <c r="C31" s="98"/>
      <c r="D31" s="23" t="s">
        <v>56</v>
      </c>
      <c r="E31" s="61"/>
      <c r="F31" s="61">
        <v>2</v>
      </c>
      <c r="G31" s="61"/>
      <c r="H31" s="61"/>
      <c r="I31" s="63" t="s">
        <v>69</v>
      </c>
      <c r="J31" s="61">
        <v>5</v>
      </c>
      <c r="K31" s="61"/>
      <c r="L31" s="61"/>
    </row>
    <row r="32" spans="2:14" ht="47.25" x14ac:dyDescent="0.25">
      <c r="B32" s="99"/>
      <c r="C32" s="98"/>
      <c r="D32" s="23" t="s">
        <v>57</v>
      </c>
      <c r="E32" s="61"/>
      <c r="F32" s="61">
        <v>10</v>
      </c>
      <c r="G32" s="61"/>
      <c r="H32" s="61"/>
      <c r="I32" s="63" t="s">
        <v>70</v>
      </c>
      <c r="J32" s="61">
        <v>10</v>
      </c>
      <c r="K32" s="61"/>
      <c r="L32" s="61"/>
    </row>
    <row r="33" spans="2:12" ht="47.25" x14ac:dyDescent="0.25">
      <c r="B33" s="99"/>
      <c r="C33" s="98"/>
      <c r="D33" s="23" t="s">
        <v>61</v>
      </c>
      <c r="E33" s="61"/>
      <c r="F33" s="61" t="s">
        <v>93</v>
      </c>
      <c r="G33" s="61"/>
      <c r="H33" s="61"/>
      <c r="I33" s="63" t="s">
        <v>71</v>
      </c>
      <c r="J33" s="61">
        <v>14</v>
      </c>
      <c r="K33" s="61"/>
      <c r="L33" s="61"/>
    </row>
    <row r="34" spans="2:12" ht="31.5" x14ac:dyDescent="0.25">
      <c r="B34" s="99"/>
      <c r="C34" s="98"/>
      <c r="D34" s="23" t="s">
        <v>105</v>
      </c>
      <c r="E34" s="61"/>
      <c r="F34" s="61" t="s">
        <v>93</v>
      </c>
      <c r="G34" s="61"/>
      <c r="H34" s="61"/>
      <c r="I34" s="63" t="s">
        <v>72</v>
      </c>
      <c r="J34" s="61">
        <v>1</v>
      </c>
      <c r="K34" s="61"/>
      <c r="L34" s="61"/>
    </row>
    <row r="35" spans="2:12" x14ac:dyDescent="0.25">
      <c r="B35" s="25"/>
      <c r="C35" s="26"/>
      <c r="D35" s="23" t="s">
        <v>86</v>
      </c>
      <c r="E35" s="24"/>
      <c r="F35" s="24">
        <v>1</v>
      </c>
      <c r="G35" s="24"/>
      <c r="H35" s="24"/>
      <c r="I35" s="15"/>
      <c r="J35" s="24"/>
      <c r="K35" s="61"/>
      <c r="L35" s="61"/>
    </row>
  </sheetData>
  <sheetProtection password="82D5" sheet="1" objects="1" scenarios="1"/>
  <mergeCells count="19">
    <mergeCell ref="I3:I4"/>
    <mergeCell ref="M3:M4"/>
    <mergeCell ref="B1:N1"/>
    <mergeCell ref="E2:N2"/>
    <mergeCell ref="D22:D24"/>
    <mergeCell ref="E22:N22"/>
    <mergeCell ref="E23:F23"/>
    <mergeCell ref="G23:G24"/>
    <mergeCell ref="I23:I24"/>
    <mergeCell ref="K23:K24"/>
    <mergeCell ref="K3:K4"/>
    <mergeCell ref="E3:F3"/>
    <mergeCell ref="D2:D4"/>
    <mergeCell ref="C2:C4"/>
    <mergeCell ref="B2:B4"/>
    <mergeCell ref="C5:C23"/>
    <mergeCell ref="C24:C34"/>
    <mergeCell ref="B5:B34"/>
    <mergeCell ref="G3:G4"/>
  </mergeCells>
  <pageMargins left="0.7" right="0.7" top="0.75" bottom="0.75" header="0.3" footer="0.3"/>
  <pageSetup paperSize="9" scale="52" orientation="landscape" verticalDpi="0" r:id="rId1"/>
  <rowBreaks count="2" manualBreakCount="2">
    <brk id="22" max="13" man="1"/>
    <brk id="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0"/>
  <sheetViews>
    <sheetView view="pageBreakPreview" zoomScale="93" zoomScaleSheetLayoutView="93" workbookViewId="0">
      <selection activeCell="C20" sqref="C20:C28"/>
    </sheetView>
  </sheetViews>
  <sheetFormatPr defaultRowHeight="15" x14ac:dyDescent="0.25"/>
  <cols>
    <col min="1" max="1" width="3.5703125" customWidth="1"/>
    <col min="2" max="2" width="8.28515625" customWidth="1"/>
    <col min="3" max="3" width="9.42578125" customWidth="1"/>
    <col min="4" max="4" width="31.28515625" customWidth="1"/>
    <col min="5" max="5" width="10.85546875" customWidth="1"/>
    <col min="6" max="6" width="22.42578125" customWidth="1"/>
    <col min="7" max="7" width="11.140625" customWidth="1"/>
    <col min="8" max="8" width="29" customWidth="1"/>
    <col min="9" max="9" width="9.7109375" customWidth="1"/>
    <col min="10" max="10" width="10.140625" customWidth="1"/>
  </cols>
  <sheetData>
    <row r="2" spans="2:10" x14ac:dyDescent="0.25">
      <c r="B2" s="96" t="s">
        <v>90</v>
      </c>
      <c r="C2" s="96"/>
      <c r="D2" s="96"/>
      <c r="E2" s="96"/>
      <c r="F2" s="96"/>
      <c r="G2" s="96"/>
      <c r="H2" s="96"/>
      <c r="I2" s="96"/>
      <c r="J2" s="96"/>
    </row>
    <row r="3" spans="2:10" x14ac:dyDescent="0.25">
      <c r="B3" s="93" t="s">
        <v>88</v>
      </c>
      <c r="C3" s="93" t="s">
        <v>87</v>
      </c>
      <c r="D3" s="93" t="s">
        <v>52</v>
      </c>
      <c r="E3" s="93" t="s">
        <v>46</v>
      </c>
      <c r="F3" s="93"/>
      <c r="G3" s="93"/>
      <c r="H3" s="93"/>
      <c r="I3" s="93"/>
      <c r="J3" s="93"/>
    </row>
    <row r="4" spans="2:10" ht="30" x14ac:dyDescent="0.25">
      <c r="B4" s="93"/>
      <c r="C4" s="93"/>
      <c r="D4" s="93"/>
      <c r="E4" s="21" t="s">
        <v>89</v>
      </c>
      <c r="F4" s="93" t="s">
        <v>52</v>
      </c>
      <c r="G4" s="21" t="s">
        <v>89</v>
      </c>
      <c r="H4" s="106" t="s">
        <v>52</v>
      </c>
      <c r="I4" s="93" t="s">
        <v>89</v>
      </c>
      <c r="J4" s="93"/>
    </row>
    <row r="5" spans="2:10" ht="20.25" customHeight="1" x14ac:dyDescent="0.25">
      <c r="B5" s="93"/>
      <c r="C5" s="93"/>
      <c r="D5" s="93"/>
      <c r="E5" s="21" t="s">
        <v>99</v>
      </c>
      <c r="F5" s="93"/>
      <c r="G5" s="21" t="s">
        <v>42</v>
      </c>
      <c r="H5" s="107"/>
      <c r="I5" s="21" t="s">
        <v>43</v>
      </c>
      <c r="J5" s="21" t="s">
        <v>44</v>
      </c>
    </row>
    <row r="6" spans="2:10" ht="31.5" x14ac:dyDescent="0.25">
      <c r="B6" s="89" t="s">
        <v>40</v>
      </c>
      <c r="C6" s="104" t="s">
        <v>49</v>
      </c>
      <c r="D6" s="17" t="s">
        <v>85</v>
      </c>
      <c r="E6" s="65">
        <v>75</v>
      </c>
      <c r="F6" s="64" t="s">
        <v>76</v>
      </c>
      <c r="G6" s="65">
        <v>50</v>
      </c>
      <c r="H6" s="66" t="s">
        <v>63</v>
      </c>
      <c r="I6" s="65">
        <v>30</v>
      </c>
      <c r="J6" s="18"/>
    </row>
    <row r="7" spans="2:10" ht="31.5" x14ac:dyDescent="0.25">
      <c r="B7" s="89"/>
      <c r="C7" s="104"/>
      <c r="D7" s="17" t="s">
        <v>77</v>
      </c>
      <c r="E7" s="45">
        <v>20</v>
      </c>
      <c r="F7" s="67" t="s">
        <v>77</v>
      </c>
      <c r="G7" s="46">
        <v>2</v>
      </c>
      <c r="H7" s="68" t="s">
        <v>64</v>
      </c>
      <c r="I7" s="46">
        <v>10</v>
      </c>
      <c r="J7" s="18"/>
    </row>
    <row r="8" spans="2:10" ht="31.5" x14ac:dyDescent="0.25">
      <c r="B8" s="89"/>
      <c r="C8" s="104"/>
      <c r="D8" s="76" t="s">
        <v>108</v>
      </c>
      <c r="E8" s="46">
        <v>20</v>
      </c>
      <c r="F8" s="46" t="s">
        <v>108</v>
      </c>
      <c r="G8" s="46">
        <v>10</v>
      </c>
      <c r="H8" s="68" t="s">
        <v>65</v>
      </c>
      <c r="I8" s="46">
        <v>1</v>
      </c>
      <c r="J8" s="18"/>
    </row>
    <row r="9" spans="2:10" ht="31.5" x14ac:dyDescent="0.25">
      <c r="B9" s="89"/>
      <c r="C9" s="104"/>
      <c r="D9" s="17" t="s">
        <v>98</v>
      </c>
      <c r="E9" s="46">
        <v>10</v>
      </c>
      <c r="F9" s="46" t="s">
        <v>94</v>
      </c>
      <c r="G9" s="46">
        <v>2</v>
      </c>
      <c r="H9" s="68" t="s">
        <v>66</v>
      </c>
      <c r="I9" s="45">
        <f>31/5</f>
        <v>6.2</v>
      </c>
      <c r="J9" s="18"/>
    </row>
    <row r="10" spans="2:10" ht="30" x14ac:dyDescent="0.25">
      <c r="B10" s="89"/>
      <c r="C10" s="104"/>
      <c r="D10" s="17" t="s">
        <v>53</v>
      </c>
      <c r="E10" s="46">
        <v>1</v>
      </c>
      <c r="F10" s="46" t="s">
        <v>95</v>
      </c>
      <c r="G10" s="46">
        <v>2</v>
      </c>
      <c r="H10" s="68" t="s">
        <v>67</v>
      </c>
      <c r="I10" s="46">
        <v>10</v>
      </c>
      <c r="J10" s="18"/>
    </row>
    <row r="11" spans="2:10" ht="31.5" x14ac:dyDescent="0.25">
      <c r="B11" s="89"/>
      <c r="C11" s="104"/>
      <c r="D11" s="17" t="s">
        <v>84</v>
      </c>
      <c r="E11" s="46">
        <v>1</v>
      </c>
      <c r="F11" s="46"/>
      <c r="G11" s="46"/>
      <c r="H11" s="68" t="s">
        <v>68</v>
      </c>
      <c r="I11" s="46">
        <v>5</v>
      </c>
      <c r="J11" s="18"/>
    </row>
    <row r="12" spans="2:10" ht="31.5" x14ac:dyDescent="0.25">
      <c r="B12" s="89"/>
      <c r="C12" s="104"/>
      <c r="D12" s="17" t="s">
        <v>56</v>
      </c>
      <c r="E12" s="46">
        <v>2</v>
      </c>
      <c r="F12" s="46"/>
      <c r="G12" s="46"/>
      <c r="H12" s="68" t="s">
        <v>69</v>
      </c>
      <c r="I12" s="46">
        <v>5</v>
      </c>
      <c r="J12" s="18"/>
    </row>
    <row r="13" spans="2:10" ht="31.5" x14ac:dyDescent="0.25">
      <c r="B13" s="89"/>
      <c r="C13" s="104"/>
      <c r="D13" s="17" t="s">
        <v>57</v>
      </c>
      <c r="E13" s="46">
        <v>5</v>
      </c>
      <c r="F13" s="46"/>
      <c r="G13" s="46"/>
      <c r="H13" s="68" t="s">
        <v>70</v>
      </c>
      <c r="I13" s="46">
        <v>10</v>
      </c>
      <c r="J13" s="18"/>
    </row>
    <row r="14" spans="2:10" ht="47.25" x14ac:dyDescent="0.25">
      <c r="B14" s="89"/>
      <c r="C14" s="104"/>
      <c r="D14" s="17" t="s">
        <v>61</v>
      </c>
      <c r="E14" s="46">
        <v>10</v>
      </c>
      <c r="F14" s="46"/>
      <c r="G14" s="46"/>
      <c r="H14" s="68" t="s">
        <v>71</v>
      </c>
      <c r="I14" s="46">
        <v>14</v>
      </c>
      <c r="J14" s="18"/>
    </row>
    <row r="15" spans="2:10" ht="31.5" x14ac:dyDescent="0.25">
      <c r="B15" s="89"/>
      <c r="C15" s="104"/>
      <c r="D15" s="17" t="s">
        <v>104</v>
      </c>
      <c r="E15" s="46">
        <v>5</v>
      </c>
      <c r="F15" s="46"/>
      <c r="G15" s="46"/>
      <c r="H15" s="68" t="s">
        <v>72</v>
      </c>
      <c r="I15" s="46">
        <v>1</v>
      </c>
      <c r="J15" s="18"/>
    </row>
    <row r="16" spans="2:10" ht="30" x14ac:dyDescent="0.25">
      <c r="B16" s="89"/>
      <c r="C16" s="70"/>
      <c r="D16" s="17" t="s">
        <v>86</v>
      </c>
      <c r="E16" s="46">
        <v>1</v>
      </c>
      <c r="F16" s="46"/>
      <c r="G16" s="46"/>
      <c r="H16" s="68"/>
      <c r="I16" s="46"/>
      <c r="J16" s="18"/>
    </row>
    <row r="17" spans="2:10" x14ac:dyDescent="0.25">
      <c r="B17" s="89"/>
      <c r="C17" s="93" t="s">
        <v>87</v>
      </c>
      <c r="D17" s="93" t="s">
        <v>52</v>
      </c>
      <c r="E17" s="93" t="s">
        <v>46</v>
      </c>
      <c r="F17" s="93"/>
      <c r="G17" s="93"/>
      <c r="H17" s="93"/>
      <c r="I17" s="93"/>
      <c r="J17" s="93"/>
    </row>
    <row r="18" spans="2:10" ht="30" x14ac:dyDescent="0.25">
      <c r="B18" s="89"/>
      <c r="C18" s="93"/>
      <c r="D18" s="93"/>
      <c r="E18" s="69" t="s">
        <v>89</v>
      </c>
      <c r="F18" s="93" t="s">
        <v>52</v>
      </c>
      <c r="G18" s="69" t="s">
        <v>89</v>
      </c>
      <c r="H18" s="106" t="s">
        <v>52</v>
      </c>
      <c r="I18" s="93" t="s">
        <v>89</v>
      </c>
      <c r="J18" s="93"/>
    </row>
    <row r="19" spans="2:10" x14ac:dyDescent="0.25">
      <c r="B19" s="89"/>
      <c r="C19" s="93"/>
      <c r="D19" s="93"/>
      <c r="E19" s="69" t="s">
        <v>99</v>
      </c>
      <c r="F19" s="93"/>
      <c r="G19" s="69" t="s">
        <v>42</v>
      </c>
      <c r="H19" s="107"/>
      <c r="I19" s="69" t="s">
        <v>43</v>
      </c>
      <c r="J19" s="69" t="s">
        <v>44</v>
      </c>
    </row>
    <row r="20" spans="2:10" ht="15.75" x14ac:dyDescent="0.25">
      <c r="B20" s="89"/>
      <c r="C20" s="105" t="s">
        <v>48</v>
      </c>
      <c r="D20" s="19" t="s">
        <v>63</v>
      </c>
      <c r="E20" s="20"/>
      <c r="F20" s="20"/>
      <c r="G20" s="20"/>
      <c r="H20" s="19"/>
      <c r="I20" s="20"/>
      <c r="J20" s="74">
        <v>80</v>
      </c>
    </row>
    <row r="21" spans="2:10" ht="31.5" x14ac:dyDescent="0.25">
      <c r="B21" s="89"/>
      <c r="C21" s="105"/>
      <c r="D21" s="19" t="s">
        <v>65</v>
      </c>
      <c r="E21" s="20"/>
      <c r="F21" s="20"/>
      <c r="G21" s="20"/>
      <c r="H21" s="20"/>
      <c r="I21" s="20"/>
      <c r="J21" s="75">
        <v>2</v>
      </c>
    </row>
    <row r="22" spans="2:10" ht="31.5" x14ac:dyDescent="0.25">
      <c r="B22" s="89"/>
      <c r="C22" s="105"/>
      <c r="D22" s="19" t="s">
        <v>66</v>
      </c>
      <c r="E22" s="20"/>
      <c r="F22" s="20"/>
      <c r="G22" s="20"/>
      <c r="H22" s="20"/>
      <c r="I22" s="20"/>
      <c r="J22" s="74">
        <v>2</v>
      </c>
    </row>
    <row r="23" spans="2:10" ht="15.75" x14ac:dyDescent="0.25">
      <c r="B23" s="89"/>
      <c r="C23" s="105"/>
      <c r="D23" s="19" t="s">
        <v>67</v>
      </c>
      <c r="E23" s="20"/>
      <c r="F23" s="20"/>
      <c r="G23" s="20"/>
      <c r="H23" s="20"/>
      <c r="I23" s="20"/>
      <c r="J23" s="75">
        <v>5</v>
      </c>
    </row>
    <row r="24" spans="2:10" ht="31.5" x14ac:dyDescent="0.25">
      <c r="B24" s="89"/>
      <c r="C24" s="105"/>
      <c r="D24" s="19" t="s">
        <v>68</v>
      </c>
      <c r="E24" s="20"/>
      <c r="F24" s="20"/>
      <c r="G24" s="20"/>
      <c r="H24" s="20"/>
      <c r="I24" s="20"/>
      <c r="J24" s="75">
        <v>4</v>
      </c>
    </row>
    <row r="25" spans="2:10" ht="15.75" x14ac:dyDescent="0.25">
      <c r="B25" s="89"/>
      <c r="C25" s="105"/>
      <c r="D25" s="19" t="s">
        <v>109</v>
      </c>
      <c r="E25" s="20"/>
      <c r="F25" s="20"/>
      <c r="G25" s="20"/>
      <c r="H25" s="20"/>
      <c r="I25" s="20"/>
      <c r="J25" s="75">
        <v>1</v>
      </c>
    </row>
    <row r="26" spans="2:10" ht="31.5" x14ac:dyDescent="0.25">
      <c r="B26" s="89"/>
      <c r="C26" s="105"/>
      <c r="D26" s="19" t="s">
        <v>69</v>
      </c>
      <c r="E26" s="20"/>
      <c r="F26" s="20"/>
      <c r="G26" s="20"/>
      <c r="H26" s="20"/>
      <c r="I26" s="20"/>
      <c r="J26" s="75">
        <v>1</v>
      </c>
    </row>
    <row r="27" spans="2:10" ht="31.5" x14ac:dyDescent="0.25">
      <c r="B27" s="89"/>
      <c r="C27" s="105"/>
      <c r="D27" s="19" t="s">
        <v>70</v>
      </c>
      <c r="E27" s="20"/>
      <c r="F27" s="20"/>
      <c r="G27" s="20"/>
      <c r="H27" s="20"/>
      <c r="I27" s="20"/>
      <c r="J27" s="75">
        <v>5</v>
      </c>
    </row>
    <row r="28" spans="2:10" ht="31.5" x14ac:dyDescent="0.25">
      <c r="B28" s="89"/>
      <c r="C28" s="105"/>
      <c r="D28" s="19" t="s">
        <v>71</v>
      </c>
      <c r="E28" s="20"/>
      <c r="F28" s="20"/>
      <c r="G28" s="20"/>
      <c r="H28" s="20"/>
      <c r="I28" s="20"/>
      <c r="J28" s="75">
        <v>10</v>
      </c>
    </row>
    <row r="29" spans="2:10" ht="31.5" x14ac:dyDescent="0.25">
      <c r="B29" s="89"/>
      <c r="C29" s="20"/>
      <c r="D29" s="19" t="s">
        <v>72</v>
      </c>
      <c r="E29" s="20"/>
      <c r="F29" s="20"/>
      <c r="G29" s="20"/>
      <c r="H29" s="20"/>
      <c r="I29" s="20"/>
      <c r="J29" s="75">
        <v>2</v>
      </c>
    </row>
    <row r="30" spans="2:10" x14ac:dyDescent="0.25">
      <c r="B30" s="89"/>
      <c r="C30" s="20"/>
      <c r="D30" s="20"/>
      <c r="E30" s="20"/>
      <c r="F30" s="20"/>
      <c r="G30" s="20"/>
      <c r="H30" s="20"/>
      <c r="I30" s="20"/>
      <c r="J30" s="20"/>
    </row>
  </sheetData>
  <sheetProtection password="82D5" sheet="1" objects="1" scenarios="1"/>
  <mergeCells count="17">
    <mergeCell ref="B2:J2"/>
    <mergeCell ref="B3:B5"/>
    <mergeCell ref="C3:C5"/>
    <mergeCell ref="D3:D5"/>
    <mergeCell ref="E3:J3"/>
    <mergeCell ref="I4:J4"/>
    <mergeCell ref="B6:B30"/>
    <mergeCell ref="C6:C15"/>
    <mergeCell ref="C20:C28"/>
    <mergeCell ref="F4:F5"/>
    <mergeCell ref="C17:C19"/>
    <mergeCell ref="D17:D19"/>
    <mergeCell ref="E17:J17"/>
    <mergeCell ref="F18:F19"/>
    <mergeCell ref="H18:H19"/>
    <mergeCell ref="I18:J18"/>
    <mergeCell ref="H4:H5"/>
  </mergeCells>
  <pageMargins left="0.7" right="0.7" top="0.75" bottom="0.75" header="0.3" footer="0.3"/>
  <pageSetup paperSize="9" scale="73" orientation="landscape" verticalDpi="0" r:id="rId1"/>
  <rowBreaks count="1" manualBreakCount="1">
    <brk id="1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"/>
  <sheetViews>
    <sheetView tabSelected="1" workbookViewId="0">
      <selection activeCell="N4" sqref="N4"/>
    </sheetView>
  </sheetViews>
  <sheetFormatPr defaultRowHeight="15" x14ac:dyDescent="0.25"/>
  <cols>
    <col min="1" max="1" width="2.85546875" style="77" customWidth="1"/>
    <col min="2" max="2" width="9.140625" style="77"/>
    <col min="3" max="3" width="13.85546875" style="77" customWidth="1"/>
    <col min="4" max="4" width="9.140625" style="77"/>
    <col min="5" max="5" width="24.140625" style="77" customWidth="1"/>
    <col min="6" max="16384" width="9.140625" style="77"/>
  </cols>
  <sheetData>
    <row r="2" spans="2:5" ht="31.5" customHeight="1" x14ac:dyDescent="0.25">
      <c r="B2" s="111" t="s">
        <v>111</v>
      </c>
      <c r="C2" s="112"/>
      <c r="D2" s="112"/>
      <c r="E2" s="113"/>
    </row>
    <row r="3" spans="2:5" x14ac:dyDescent="0.25">
      <c r="B3" s="114" t="s">
        <v>87</v>
      </c>
      <c r="C3" s="114" t="s">
        <v>52</v>
      </c>
      <c r="D3" s="114"/>
      <c r="E3" s="114"/>
    </row>
    <row r="4" spans="2:5" ht="15" customHeight="1" x14ac:dyDescent="0.25">
      <c r="B4" s="114"/>
      <c r="C4" s="114"/>
      <c r="D4" s="115" t="s">
        <v>52</v>
      </c>
      <c r="E4" s="78" t="s">
        <v>89</v>
      </c>
    </row>
    <row r="5" spans="2:5" x14ac:dyDescent="0.25">
      <c r="B5" s="114"/>
      <c r="C5" s="114"/>
      <c r="D5" s="116"/>
      <c r="E5" s="78" t="s">
        <v>44</v>
      </c>
    </row>
    <row r="6" spans="2:5" ht="47.25" x14ac:dyDescent="0.25">
      <c r="B6" s="108" t="s">
        <v>110</v>
      </c>
      <c r="C6" s="79" t="s">
        <v>63</v>
      </c>
      <c r="D6" s="79"/>
      <c r="E6" s="80">
        <v>80</v>
      </c>
    </row>
    <row r="7" spans="2:5" ht="47.25" x14ac:dyDescent="0.25">
      <c r="B7" s="109"/>
      <c r="C7" s="79" t="s">
        <v>65</v>
      </c>
      <c r="D7" s="81"/>
      <c r="E7" s="82">
        <v>2</v>
      </c>
    </row>
    <row r="8" spans="2:5" ht="63" x14ac:dyDescent="0.25">
      <c r="B8" s="109"/>
      <c r="C8" s="79" t="s">
        <v>66</v>
      </c>
      <c r="D8" s="81"/>
      <c r="E8" s="80">
        <v>2</v>
      </c>
    </row>
    <row r="9" spans="2:5" ht="47.25" x14ac:dyDescent="0.25">
      <c r="B9" s="109"/>
      <c r="C9" s="79" t="s">
        <v>67</v>
      </c>
      <c r="D9" s="81"/>
      <c r="E9" s="82">
        <v>5</v>
      </c>
    </row>
    <row r="10" spans="2:5" ht="78.75" x14ac:dyDescent="0.25">
      <c r="B10" s="109"/>
      <c r="C10" s="79" t="s">
        <v>68</v>
      </c>
      <c r="D10" s="81"/>
      <c r="E10" s="82">
        <v>5</v>
      </c>
    </row>
    <row r="11" spans="2:5" ht="31.5" x14ac:dyDescent="0.25">
      <c r="B11" s="109"/>
      <c r="C11" s="79" t="s">
        <v>109</v>
      </c>
      <c r="D11" s="81"/>
      <c r="E11" s="82">
        <v>1</v>
      </c>
    </row>
    <row r="12" spans="2:5" ht="78.75" x14ac:dyDescent="0.25">
      <c r="B12" s="109"/>
      <c r="C12" s="79" t="s">
        <v>70</v>
      </c>
      <c r="D12" s="81"/>
      <c r="E12" s="82">
        <v>5</v>
      </c>
    </row>
    <row r="13" spans="2:5" ht="78.75" x14ac:dyDescent="0.25">
      <c r="B13" s="109"/>
      <c r="C13" s="79" t="s">
        <v>71</v>
      </c>
      <c r="D13" s="81"/>
      <c r="E13" s="82">
        <v>10</v>
      </c>
    </row>
    <row r="14" spans="2:5" ht="60" x14ac:dyDescent="0.25">
      <c r="B14" s="110"/>
      <c r="C14" s="81" t="s">
        <v>72</v>
      </c>
      <c r="D14" s="81"/>
      <c r="E14" s="82">
        <v>2</v>
      </c>
    </row>
    <row r="15" spans="2:5" x14ac:dyDescent="0.25">
      <c r="B15" s="81"/>
      <c r="C15" s="81"/>
      <c r="D15" s="81"/>
      <c r="E15" s="81"/>
    </row>
  </sheetData>
  <sheetProtection password="82D5" sheet="1" objects="1" scenarios="1"/>
  <mergeCells count="6">
    <mergeCell ref="B6:B14"/>
    <mergeCell ref="B2:E2"/>
    <mergeCell ref="B3:B5"/>
    <mergeCell ref="C3:C5"/>
    <mergeCell ref="D3:E3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MCH Level status_NGL</vt:lpstr>
      <vt:lpstr>Target L3</vt:lpstr>
      <vt:lpstr>Target L2</vt:lpstr>
      <vt:lpstr>Target L1</vt:lpstr>
      <vt:lpstr>Target SC</vt:lpstr>
      <vt:lpstr>'Target L1'!Print_Area</vt:lpstr>
      <vt:lpstr>'Target L2'!Print_Area</vt:lpstr>
      <vt:lpstr>'Target L3'!Print_Area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2013-12-18T08:21:56Z</dcterms:modified>
</cp:coreProperties>
</file>